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s01\Dati Utenti\Area 02 - Bilancio e Performance\Anna Pusceddu\Documenti 20\Pubblicazioni_2020\Consuntivo_2019\"/>
    </mc:Choice>
  </mc:AlternateContent>
  <xr:revisionPtr revIDLastSave="0" documentId="13_ncr:1_{B43C84A8-CE7D-4171-AEDE-DDDF6961B9A0}" xr6:coauthVersionLast="45" xr6:coauthVersionMax="45" xr10:uidLastSave="{00000000-0000-0000-0000-000000000000}"/>
  <bookViews>
    <workbookView xWindow="-120" yWindow="-120" windowWidth="25440" windowHeight="15390" activeTab="1" xr2:uid="{3B0E50B4-FD12-423A-B50F-6D893F6CA813}"/>
  </bookViews>
  <sheets>
    <sheet name="Entrate" sheetId="1" r:id="rId1"/>
    <sheet name="Spesa" sheetId="4" r:id="rId2"/>
  </sheets>
  <definedNames>
    <definedName name="_xlnm.Print_Titles" localSheetId="1">Spesa!$9:$10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1" i="4" l="1"/>
  <c r="G231" i="4"/>
  <c r="F231" i="4"/>
  <c r="F224" i="4"/>
  <c r="G224" i="4"/>
  <c r="H224" i="4"/>
  <c r="I224" i="4"/>
  <c r="J224" i="4"/>
  <c r="K224" i="4"/>
  <c r="L224" i="4"/>
  <c r="M224" i="4"/>
  <c r="E224" i="4"/>
  <c r="F221" i="4"/>
  <c r="G221" i="4"/>
  <c r="H221" i="4"/>
  <c r="I221" i="4"/>
  <c r="J221" i="4"/>
  <c r="K221" i="4"/>
  <c r="L221" i="4"/>
  <c r="M221" i="4"/>
  <c r="E221" i="4"/>
  <c r="F214" i="4"/>
  <c r="G214" i="4"/>
  <c r="H214" i="4"/>
  <c r="I214" i="4"/>
  <c r="J214" i="4"/>
  <c r="K214" i="4"/>
  <c r="L214" i="4"/>
  <c r="M214" i="4"/>
  <c r="E214" i="4"/>
  <c r="F208" i="4"/>
  <c r="G208" i="4"/>
  <c r="H208" i="4"/>
  <c r="I208" i="4"/>
  <c r="J208" i="4"/>
  <c r="K208" i="4"/>
  <c r="L208" i="4"/>
  <c r="M208" i="4"/>
  <c r="E208" i="4"/>
  <c r="F201" i="4"/>
  <c r="G201" i="4"/>
  <c r="H201" i="4"/>
  <c r="I201" i="4"/>
  <c r="J201" i="4"/>
  <c r="K201" i="4"/>
  <c r="L201" i="4"/>
  <c r="M201" i="4"/>
  <c r="E201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E179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E176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E169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E163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E156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E134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E131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E124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E118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E111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E89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E86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E79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E73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E66" i="4"/>
  <c r="H229" i="4"/>
  <c r="M228" i="4"/>
  <c r="L228" i="4"/>
  <c r="L229" i="4" s="1"/>
  <c r="K228" i="4"/>
  <c r="J228" i="4"/>
  <c r="I228" i="4"/>
  <c r="H228" i="4"/>
  <c r="G228" i="4"/>
  <c r="F228" i="4"/>
  <c r="E228" i="4"/>
  <c r="E229" i="4" s="1"/>
  <c r="L184" i="4"/>
  <c r="S183" i="4"/>
  <c r="R183" i="4"/>
  <c r="Q183" i="4"/>
  <c r="P183" i="4"/>
  <c r="P184" i="4" s="1"/>
  <c r="O183" i="4"/>
  <c r="N183" i="4"/>
  <c r="M183" i="4"/>
  <c r="L183" i="4"/>
  <c r="K183" i="4"/>
  <c r="J183" i="4"/>
  <c r="I183" i="4"/>
  <c r="H183" i="4"/>
  <c r="H184" i="4" s="1"/>
  <c r="G183" i="4"/>
  <c r="F183" i="4"/>
  <c r="E183" i="4"/>
  <c r="E184" i="4" s="1"/>
  <c r="L139" i="4"/>
  <c r="S138" i="4"/>
  <c r="R138" i="4"/>
  <c r="Q138" i="4"/>
  <c r="P138" i="4"/>
  <c r="P139" i="4" s="1"/>
  <c r="O138" i="4"/>
  <c r="N138" i="4"/>
  <c r="M138" i="4"/>
  <c r="L138" i="4"/>
  <c r="K138" i="4"/>
  <c r="J138" i="4"/>
  <c r="I138" i="4"/>
  <c r="H138" i="4"/>
  <c r="H139" i="4" s="1"/>
  <c r="G138" i="4"/>
  <c r="F138" i="4"/>
  <c r="E138" i="4"/>
  <c r="E139" i="4" s="1"/>
  <c r="L94" i="4"/>
  <c r="S93" i="4"/>
  <c r="R93" i="4"/>
  <c r="Q93" i="4"/>
  <c r="P93" i="4"/>
  <c r="P94" i="4" s="1"/>
  <c r="O93" i="4"/>
  <c r="N93" i="4"/>
  <c r="M93" i="4"/>
  <c r="L93" i="4"/>
  <c r="K93" i="4"/>
  <c r="J93" i="4"/>
  <c r="I93" i="4"/>
  <c r="H93" i="4"/>
  <c r="H94" i="4" s="1"/>
  <c r="G93" i="4"/>
  <c r="F93" i="4"/>
  <c r="E93" i="4"/>
  <c r="E94" i="4" s="1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E48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E41" i="4"/>
  <c r="F34" i="4"/>
  <c r="G34" i="4"/>
  <c r="H34" i="4"/>
  <c r="H49" i="4" s="1"/>
  <c r="I34" i="4"/>
  <c r="J34" i="4"/>
  <c r="K34" i="4"/>
  <c r="L34" i="4"/>
  <c r="L49" i="4" s="1"/>
  <c r="M34" i="4"/>
  <c r="N34" i="4"/>
  <c r="O34" i="4"/>
  <c r="P34" i="4"/>
  <c r="P49" i="4" s="1"/>
  <c r="Q34" i="4"/>
  <c r="R34" i="4"/>
  <c r="S34" i="4"/>
  <c r="E34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E28" i="4"/>
  <c r="F21" i="4"/>
  <c r="F49" i="4" s="1"/>
  <c r="G21" i="4"/>
  <c r="G49" i="4" s="1"/>
  <c r="H21" i="4"/>
  <c r="I21" i="4"/>
  <c r="I49" i="4" s="1"/>
  <c r="J21" i="4"/>
  <c r="J49" i="4" s="1"/>
  <c r="K21" i="4"/>
  <c r="K49" i="4" s="1"/>
  <c r="L21" i="4"/>
  <c r="M21" i="4"/>
  <c r="M49" i="4" s="1"/>
  <c r="N21" i="4"/>
  <c r="N49" i="4" s="1"/>
  <c r="O21" i="4"/>
  <c r="O49" i="4" s="1"/>
  <c r="P21" i="4"/>
  <c r="Q21" i="4"/>
  <c r="Q49" i="4" s="1"/>
  <c r="R21" i="4"/>
  <c r="R49" i="4" s="1"/>
  <c r="S21" i="4"/>
  <c r="S49" i="4" s="1"/>
  <c r="E21" i="4"/>
  <c r="E49" i="4" s="1"/>
  <c r="F62" i="1"/>
  <c r="E62" i="1"/>
  <c r="F58" i="1"/>
  <c r="E58" i="1"/>
  <c r="F55" i="1"/>
  <c r="E55" i="1"/>
  <c r="F49" i="1"/>
  <c r="E49" i="1"/>
  <c r="F43" i="1"/>
  <c r="E43" i="1"/>
  <c r="F36" i="1"/>
  <c r="E36" i="1"/>
  <c r="F29" i="1"/>
  <c r="E29" i="1"/>
  <c r="F22" i="1"/>
  <c r="F63" i="1" s="1"/>
  <c r="F64" i="1" s="1"/>
  <c r="E22" i="1"/>
  <c r="E63" i="1" s="1"/>
  <c r="E64" i="1" s="1"/>
  <c r="G229" i="4" l="1"/>
  <c r="K229" i="4"/>
  <c r="I229" i="4"/>
  <c r="M229" i="4"/>
  <c r="F229" i="4"/>
  <c r="J229" i="4"/>
  <c r="F184" i="4"/>
  <c r="J184" i="4"/>
  <c r="N184" i="4"/>
  <c r="R184" i="4"/>
  <c r="I184" i="4"/>
  <c r="M184" i="4"/>
  <c r="Q184" i="4"/>
  <c r="G184" i="4"/>
  <c r="K184" i="4"/>
  <c r="O184" i="4"/>
  <c r="S184" i="4"/>
  <c r="G139" i="4"/>
  <c r="K139" i="4"/>
  <c r="O139" i="4"/>
  <c r="S139" i="4"/>
  <c r="I139" i="4"/>
  <c r="Q139" i="4"/>
  <c r="M139" i="4"/>
  <c r="F139" i="4"/>
  <c r="J139" i="4"/>
  <c r="N139" i="4"/>
  <c r="R139" i="4"/>
  <c r="F94" i="4"/>
  <c r="J94" i="4"/>
  <c r="N94" i="4"/>
  <c r="R94" i="4"/>
  <c r="G94" i="4"/>
  <c r="K94" i="4"/>
  <c r="O94" i="4"/>
  <c r="S94" i="4"/>
  <c r="I94" i="4"/>
  <c r="M94" i="4"/>
  <c r="Q94" i="4"/>
</calcChain>
</file>

<file path=xl/sharedStrings.xml><?xml version="1.0" encoding="utf-8"?>
<sst xmlns="http://schemas.openxmlformats.org/spreadsheetml/2006/main" count="557" uniqueCount="156">
  <si>
    <t>COMUNE DI SELARGIUS</t>
  </si>
  <si>
    <t>Città Metropolitana di Cagliari</t>
  </si>
  <si>
    <t>DESCRIZIONE</t>
  </si>
  <si>
    <t>COMPETENZA</t>
  </si>
  <si>
    <t>CASSA</t>
  </si>
  <si>
    <t>Fondo pluriennale vincolato per spese correnti</t>
  </si>
  <si>
    <t>Fondo pluriennale vincolato per spese in conto capitale</t>
  </si>
  <si>
    <t>Utilizzo avanzo di Amministrazione</t>
  </si>
  <si>
    <t>Fondo di Cassa all'1/1/2019</t>
  </si>
  <si>
    <t>TITOLO</t>
  </si>
  <si>
    <t>DESCRIZIONE TITOLO</t>
  </si>
  <si>
    <t>TIPOLOGIA</t>
  </si>
  <si>
    <t>DESCRIZIONE TIPOLOGIA</t>
  </si>
  <si>
    <t>Entrate correnti di natura tributaria, contributiva e perequativa</t>
  </si>
  <si>
    <t>1.0101</t>
  </si>
  <si>
    <t>Imposte, tasse e proventi assimilati</t>
  </si>
  <si>
    <t>1.0102</t>
  </si>
  <si>
    <t>Tributi destinati al finanziamento della sanità (solo per le Regioni)</t>
  </si>
  <si>
    <t>1.0103</t>
  </si>
  <si>
    <t>Tributi devoluti e regolati alle autonomie speciali (solo per le Regioni)</t>
  </si>
  <si>
    <t>1.0104</t>
  </si>
  <si>
    <t>Compartecipazioni di tributi</t>
  </si>
  <si>
    <t>1.0301</t>
  </si>
  <si>
    <t>Fondi perequativi  da Amministrazioni Centrali</t>
  </si>
  <si>
    <t>1.0302</t>
  </si>
  <si>
    <t>Fondi perequativi  dalla Regione o Provincia autonoma (solo per Enti locali)</t>
  </si>
  <si>
    <t>TOTALE TITOLO 1</t>
  </si>
  <si>
    <t>Trasferimenti correnti</t>
  </si>
  <si>
    <t>2.0101</t>
  </si>
  <si>
    <t>Trasferimenti correnti da Amministrazioni pubbliche</t>
  </si>
  <si>
    <t>2.0102</t>
  </si>
  <si>
    <t>Trasferimenti correnti da Famiglie</t>
  </si>
  <si>
    <t>2.0103</t>
  </si>
  <si>
    <t>Trasferimenti correnti da Imprese</t>
  </si>
  <si>
    <t>2.0104</t>
  </si>
  <si>
    <t>Trasferimenti correnti da Istituzioni Sociali Private</t>
  </si>
  <si>
    <t>2.0105</t>
  </si>
  <si>
    <t>Trasferimenti correnti dall'Unione europea e dal Resto del Mondo</t>
  </si>
  <si>
    <t>TOTALE TITOLO 2</t>
  </si>
  <si>
    <t>Entrate extratributarie</t>
  </si>
  <si>
    <t>3.0100</t>
  </si>
  <si>
    <t>Vendita di beni e servizi e proventi derivanti dalla gestione dei beni</t>
  </si>
  <si>
    <t>3.0200</t>
  </si>
  <si>
    <t>Proventi derivanti dall'attività di controllo e repressione delle irregolarità e degli illeciti</t>
  </si>
  <si>
    <t>3.0300</t>
  </si>
  <si>
    <t>Interessi attivi</t>
  </si>
  <si>
    <t>3.0400</t>
  </si>
  <si>
    <t>Altre entrate da redditi da capitale</t>
  </si>
  <si>
    <t>3.0500</t>
  </si>
  <si>
    <t>Rimborsi e altre entrate correnti</t>
  </si>
  <si>
    <t>TOTALE TITOLO 3</t>
  </si>
  <si>
    <t>Entrate in conto capitale</t>
  </si>
  <si>
    <t>4.0100</t>
  </si>
  <si>
    <t>Tributi in conto capitale</t>
  </si>
  <si>
    <t>4.0200</t>
  </si>
  <si>
    <t>Contributi agli investimenti</t>
  </si>
  <si>
    <t>4.0300</t>
  </si>
  <si>
    <t>Altri trasferimenti in conto capitale</t>
  </si>
  <si>
    <t>4.0400</t>
  </si>
  <si>
    <t>Entrate da alienazione di beni materiali e immateriali</t>
  </si>
  <si>
    <t>4.0500</t>
  </si>
  <si>
    <t>Altre entrate in conto capitale</t>
  </si>
  <si>
    <t>TOTALE TITOLO 4</t>
  </si>
  <si>
    <t>Entrate da riduzione di attivita' finanziarie</t>
  </si>
  <si>
    <t>5.0100</t>
  </si>
  <si>
    <t>Alienazione di attività finanziarie</t>
  </si>
  <si>
    <t>5.0200</t>
  </si>
  <si>
    <t>Riscossione crediti di breve termine</t>
  </si>
  <si>
    <t>5.0300</t>
  </si>
  <si>
    <t>Riscossione crediti di medio-lungo termine</t>
  </si>
  <si>
    <t>5.0400</t>
  </si>
  <si>
    <t>Altre entrate per riduzione di attività finanziarie</t>
  </si>
  <si>
    <t>TOTALE TITOLO 5</t>
  </si>
  <si>
    <t>Accensione prestiti</t>
  </si>
  <si>
    <t>6.0100</t>
  </si>
  <si>
    <t>Emissione di titoli obbligazionari</t>
  </si>
  <si>
    <t>6.0200</t>
  </si>
  <si>
    <t>Accensione prestiti a breve termine</t>
  </si>
  <si>
    <t>6.0300</t>
  </si>
  <si>
    <t>Accensione mutui e altri finanziamenti a medio lungo termine</t>
  </si>
  <si>
    <t>6.0400</t>
  </si>
  <si>
    <t>Altre forme di indebitamento</t>
  </si>
  <si>
    <t>TOTALE TITOLO 6</t>
  </si>
  <si>
    <t>Anticipazioni da istituto tesoriere/cassiere</t>
  </si>
  <si>
    <t>7.0100</t>
  </si>
  <si>
    <t>TOTALE TITOLO 7</t>
  </si>
  <si>
    <t>Entrate per conto terzi e partite di giro</t>
  </si>
  <si>
    <t>9.0100</t>
  </si>
  <si>
    <t>Entrate per partite di giro</t>
  </si>
  <si>
    <t>9.0200</t>
  </si>
  <si>
    <t>Entrate per conto terzi</t>
  </si>
  <si>
    <t>TOTALE TITOLO 9</t>
  </si>
  <si>
    <t>Totale Titoli</t>
  </si>
  <si>
    <t>Totale Generale delle Entrate</t>
  </si>
  <si>
    <t>Tit</t>
  </si>
  <si>
    <t>Macroaccreg</t>
  </si>
  <si>
    <t>Competenza</t>
  </si>
  <si>
    <t>Totale missione</t>
  </si>
  <si>
    <t>TOTALE MISSIONI</t>
  </si>
  <si>
    <t>AVANZO FORMATOSI NELL'ESERCIZIO / FONDO DI CASSA</t>
  </si>
  <si>
    <t>Servizi istituzionali, generali e di gestione</t>
  </si>
  <si>
    <t>Giustizia</t>
  </si>
  <si>
    <t>Ordine pubblico e sicurezza</t>
  </si>
  <si>
    <t xml:space="preserve"> Istruzione e diritto allo studio</t>
  </si>
  <si>
    <t>Tutela e valorizzazione dei beni e delle attività culturali</t>
  </si>
  <si>
    <t>Impegni</t>
  </si>
  <si>
    <t>FPV</t>
  </si>
  <si>
    <t>Spese correnti</t>
  </si>
  <si>
    <t>Redditi da lavoro dipendente</t>
  </si>
  <si>
    <t>Imposte e tasse a carico dell'ente</t>
  </si>
  <si>
    <t>Acquisto di beni e servizi</t>
  </si>
  <si>
    <t>Trasferimenti di tributi (solo per le Regioni)</t>
  </si>
  <si>
    <t>Fondi perequativi (solo per le Regioni)</t>
  </si>
  <si>
    <t>Interessi passivi</t>
  </si>
  <si>
    <t>Altre spese per redditi da capitale</t>
  </si>
  <si>
    <t>Rimborsi e poste correttive delle entrate</t>
  </si>
  <si>
    <t>Altre spese correnti</t>
  </si>
  <si>
    <t>Spese in conto capitale</t>
  </si>
  <si>
    <t>Tributi in conto capitale a carico dell'ente</t>
  </si>
  <si>
    <t>Investimenti fissi lordi e acquisto di terreni</t>
  </si>
  <si>
    <t>Altre spese in conto capitale</t>
  </si>
  <si>
    <t>Spese per incremento di attività finanziarie</t>
  </si>
  <si>
    <t>Acquisizioni di attività finanziarie</t>
  </si>
  <si>
    <t>Concessione crediti di breve termine</t>
  </si>
  <si>
    <t>Concessione crediti di medio-lungo termine</t>
  </si>
  <si>
    <t>Altre spese per incremento di attività finanziarie</t>
  </si>
  <si>
    <t>Rimborso di prestiti</t>
  </si>
  <si>
    <t>Rimborso di titoli obbligazionari</t>
  </si>
  <si>
    <t>Rimborso prestiti a breve termine</t>
  </si>
  <si>
    <t>Rimborso mutui e altri finanziamenti a medio lungo termine</t>
  </si>
  <si>
    <t>Rimborso di altre forme di indebitamento</t>
  </si>
  <si>
    <t>Chiusura Anticipazioni da istituto tesoriere/cassiere</t>
  </si>
  <si>
    <t>Chiusura Anticipazioni ricevute da istituto tesoriere/cassiere</t>
  </si>
  <si>
    <t>Spese per conto terzi e partite di giro</t>
  </si>
  <si>
    <t>Uscite per partite di giro</t>
  </si>
  <si>
    <t>Uscite per conto terzi</t>
  </si>
  <si>
    <t>Politiche giovanili, sport e tempo libero</t>
  </si>
  <si>
    <t>Turismo</t>
  </si>
  <si>
    <t>Assetto del territorio ed edilizia abitativa</t>
  </si>
  <si>
    <t>Sviluppo sostenibile e tutela del territorio e dell'ambiente</t>
  </si>
  <si>
    <t>Trasporti e diritto alla mobilità</t>
  </si>
  <si>
    <t>Soccorso civile</t>
  </si>
  <si>
    <t>Diritti sociali, politiche sociali e famiglia</t>
  </si>
  <si>
    <t>Tutela della salute</t>
  </si>
  <si>
    <t>Sviluppo economico e competitività</t>
  </si>
  <si>
    <t>Politiche per il lavoro e la formazione professionale</t>
  </si>
  <si>
    <t>Agricoltura, politiche agroalimentari e pesca</t>
  </si>
  <si>
    <t>Energia e diversificazione delle fonti energetiche</t>
  </si>
  <si>
    <t>Relazioni con le altre autonomie territoriali e locali</t>
  </si>
  <si>
    <t>Relazioni internazionali</t>
  </si>
  <si>
    <t>Fondi e accantonamenti</t>
  </si>
  <si>
    <t>Debito pubblico</t>
  </si>
  <si>
    <t>Anticipazioni finanziarie</t>
  </si>
  <si>
    <t>Servizi per conto terzi</t>
  </si>
  <si>
    <t>Fondi per rimborso prestiti</t>
  </si>
  <si>
    <t>CONSUNTIVO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</si>
</sst>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24"/>
      <name val="Garamond"/>
      <family val="1"/>
    </font>
    <font>
      <i/>
      <sz val="12"/>
      <name val="Garamond"/>
      <family val="1"/>
    </font>
    <font>
      <sz val="10"/>
      <name val="Garamond"/>
      <family val="1"/>
    </font>
    <font>
      <b/>
      <sz val="10"/>
      <name val="Arial"/>
      <family val="2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0" fillId="0" borderId="1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4" fontId="6" fillId="0" borderId="1" xfId="0" applyNumberFormat="1" applyFont="1" applyBorder="1" applyAlignment="1">
      <alignment vertical="center"/>
    </xf>
    <xf numFmtId="4" fontId="0" fillId="0" borderId="4" xfId="0" applyNumberForma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vertical="center" wrapText="1"/>
      <protection locked="0"/>
    </xf>
    <xf numFmtId="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1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/>
    </xf>
    <xf numFmtId="1" fontId="5" fillId="3" borderId="1" xfId="0" applyNumberFormat="1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4" fontId="5" fillId="3" borderId="1" xfId="0" applyNumberFormat="1" applyFont="1" applyFill="1" applyBorder="1" applyAlignment="1" applyProtection="1">
      <alignment vertical="center"/>
      <protection locked="0"/>
    </xf>
    <xf numFmtId="4" fontId="0" fillId="0" borderId="0" xfId="0" applyNumberFormat="1" applyAlignment="1">
      <alignment vertical="center" wrapText="1"/>
    </xf>
    <xf numFmtId="1" fontId="0" fillId="4" borderId="2" xfId="0" applyNumberFormat="1" applyFill="1" applyBorder="1" applyAlignment="1">
      <alignment vertical="center"/>
    </xf>
    <xf numFmtId="0" fontId="0" fillId="4" borderId="5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" fontId="0" fillId="5" borderId="2" xfId="0" applyNumberFormat="1" applyFill="1" applyBorder="1" applyAlignment="1">
      <alignment vertical="center"/>
    </xf>
    <xf numFmtId="1" fontId="0" fillId="5" borderId="5" xfId="0" applyNumberFormat="1" applyFill="1" applyBorder="1" applyAlignment="1">
      <alignment horizontal="center" vertical="center" wrapText="1"/>
    </xf>
    <xf numFmtId="1" fontId="0" fillId="5" borderId="4" xfId="0" applyNumberFormat="1" applyFill="1" applyBorder="1" applyAlignment="1">
      <alignment horizontal="center" vertical="center" wrapText="1"/>
    </xf>
    <xf numFmtId="1" fontId="0" fillId="6" borderId="2" xfId="0" applyNumberFormat="1" applyFill="1" applyBorder="1" applyAlignment="1">
      <alignment vertical="center"/>
    </xf>
    <xf numFmtId="1" fontId="0" fillId="6" borderId="5" xfId="0" applyNumberFormat="1" applyFill="1" applyBorder="1" applyAlignment="1">
      <alignment horizontal="center" vertical="center" wrapText="1"/>
    </xf>
    <xf numFmtId="1" fontId="0" fillId="6" borderId="4" xfId="0" applyNumberFormat="1" applyFill="1" applyBorder="1" applyAlignment="1">
      <alignment horizontal="center" vertical="center" wrapText="1"/>
    </xf>
    <xf numFmtId="1" fontId="0" fillId="7" borderId="2" xfId="0" applyNumberFormat="1" applyFill="1" applyBorder="1" applyAlignment="1">
      <alignment vertical="center"/>
    </xf>
    <xf numFmtId="1" fontId="0" fillId="7" borderId="5" xfId="0" applyNumberFormat="1" applyFill="1" applyBorder="1" applyAlignment="1">
      <alignment horizontal="center" vertical="center" wrapText="1"/>
    </xf>
    <xf numFmtId="1" fontId="0" fillId="7" borderId="4" xfId="0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vertical="center" wrapText="1"/>
    </xf>
    <xf numFmtId="1" fontId="0" fillId="2" borderId="1" xfId="0" applyNumberFormat="1" applyFill="1" applyBorder="1" applyAlignment="1">
      <alignment vertical="center"/>
    </xf>
    <xf numFmtId="1" fontId="0" fillId="2" borderId="1" xfId="0" applyNumberFormat="1" applyFill="1" applyBorder="1" applyAlignment="1">
      <alignment vertical="center" wrapText="1"/>
    </xf>
    <xf numFmtId="1" fontId="0" fillId="0" borderId="0" xfId="0" applyNumberForma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vertical="center"/>
    </xf>
    <xf numFmtId="4" fontId="5" fillId="7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" fontId="0" fillId="4" borderId="2" xfId="0" applyNumberFormat="1" applyFill="1" applyBorder="1" applyAlignment="1">
      <alignment vertical="center" wrapText="1"/>
    </xf>
    <xf numFmtId="1" fontId="0" fillId="5" borderId="2" xfId="0" applyNumberFormat="1" applyFill="1" applyBorder="1" applyAlignment="1">
      <alignment vertical="center" wrapText="1"/>
    </xf>
    <xf numFmtId="1" fontId="0" fillId="6" borderId="2" xfId="0" applyNumberFormat="1" applyFill="1" applyBorder="1" applyAlignment="1">
      <alignment vertical="center" wrapText="1"/>
    </xf>
    <xf numFmtId="1" fontId="0" fillId="7" borderId="2" xfId="0" applyNumberForma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0" fillId="5" borderId="5" xfId="0" applyNumberFormat="1" applyFill="1" applyBorder="1" applyAlignment="1">
      <alignment horizontal="center" vertical="center"/>
    </xf>
    <xf numFmtId="1" fontId="0" fillId="5" borderId="4" xfId="0" applyNumberFormat="1" applyFill="1" applyBorder="1" applyAlignment="1">
      <alignment horizontal="center" vertical="center"/>
    </xf>
    <xf numFmtId="1" fontId="0" fillId="6" borderId="5" xfId="0" applyNumberFormat="1" applyFill="1" applyBorder="1" applyAlignment="1">
      <alignment horizontal="center" vertical="center"/>
    </xf>
    <xf numFmtId="1" fontId="0" fillId="6" borderId="4" xfId="0" applyNumberFormat="1" applyFill="1" applyBorder="1" applyAlignment="1">
      <alignment horizontal="center" vertical="center"/>
    </xf>
    <xf numFmtId="1" fontId="1" fillId="0" borderId="1" xfId="0" applyNumberFormat="1" applyFont="1" applyBorder="1" applyAlignment="1">
      <alignment vertical="center" wrapText="1"/>
    </xf>
    <xf numFmtId="1" fontId="0" fillId="8" borderId="2" xfId="0" applyNumberFormat="1" applyFill="1" applyBorder="1" applyAlignment="1">
      <alignment vertical="center"/>
    </xf>
    <xf numFmtId="1" fontId="0" fillId="8" borderId="5" xfId="0" applyNumberFormat="1" applyFill="1" applyBorder="1" applyAlignment="1">
      <alignment horizontal="center" vertical="center" wrapText="1"/>
    </xf>
    <xf numFmtId="1" fontId="0" fillId="8" borderId="4" xfId="0" applyNumberFormat="1" applyFill="1" applyBorder="1" applyAlignment="1">
      <alignment horizontal="center" vertical="center" wrapText="1"/>
    </xf>
    <xf numFmtId="4" fontId="5" fillId="8" borderId="1" xfId="0" applyNumberFormat="1" applyFont="1" applyFill="1" applyBorder="1" applyAlignment="1">
      <alignment vertical="center"/>
    </xf>
    <xf numFmtId="1" fontId="0" fillId="8" borderId="2" xfId="0" applyNumberForma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47625</xdr:rowOff>
    </xdr:from>
    <xdr:to>
      <xdr:col>1</xdr:col>
      <xdr:colOff>1000125</xdr:colOff>
      <xdr:row>4</xdr:row>
      <xdr:rowOff>114300</xdr:rowOff>
    </xdr:to>
    <xdr:pic>
      <xdr:nvPicPr>
        <xdr:cNvPr id="2" name="Picture 2" descr="stemma">
          <a:extLst>
            <a:ext uri="{FF2B5EF4-FFF2-40B4-BE49-F238E27FC236}">
              <a16:creationId xmlns:a16="http://schemas.microsoft.com/office/drawing/2014/main" id="{88914647-AC4B-4BD2-88D3-783606F38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47625"/>
          <a:ext cx="790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47625</xdr:rowOff>
    </xdr:from>
    <xdr:to>
      <xdr:col>1</xdr:col>
      <xdr:colOff>1000125</xdr:colOff>
      <xdr:row>4</xdr:row>
      <xdr:rowOff>114300</xdr:rowOff>
    </xdr:to>
    <xdr:pic>
      <xdr:nvPicPr>
        <xdr:cNvPr id="2" name="Picture 2" descr="stemma">
          <a:extLst>
            <a:ext uri="{FF2B5EF4-FFF2-40B4-BE49-F238E27FC236}">
              <a16:creationId xmlns:a16="http://schemas.microsoft.com/office/drawing/2014/main" id="{0EB0A55E-08F9-49C3-931F-5B9A5C009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47625"/>
          <a:ext cx="7905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E2D36-A274-45C5-8C83-AE5E9EB6BFE7}">
  <dimension ref="A1:G67"/>
  <sheetViews>
    <sheetView workbookViewId="0">
      <selection sqref="A1:XFD7"/>
    </sheetView>
  </sheetViews>
  <sheetFormatPr defaultRowHeight="15" x14ac:dyDescent="0.25"/>
  <cols>
    <col min="1" max="1" width="9.140625" style="5"/>
    <col min="2" max="2" width="24" style="5" customWidth="1"/>
    <col min="3" max="3" width="11.28515625" style="5" bestFit="1" customWidth="1"/>
    <col min="4" max="4" width="33.42578125" style="5" customWidth="1"/>
    <col min="5" max="5" width="13.7109375" style="35" bestFit="1" customWidth="1"/>
    <col min="6" max="6" width="12.7109375" style="35" bestFit="1" customWidth="1"/>
    <col min="7" max="257" width="9.140625" style="5"/>
    <col min="258" max="258" width="24" style="5" customWidth="1"/>
    <col min="259" max="259" width="11.28515625" style="5" bestFit="1" customWidth="1"/>
    <col min="260" max="260" width="33.42578125" style="5" customWidth="1"/>
    <col min="261" max="261" width="13.7109375" style="5" bestFit="1" customWidth="1"/>
    <col min="262" max="262" width="12.7109375" style="5" bestFit="1" customWidth="1"/>
    <col min="263" max="513" width="9.140625" style="5"/>
    <col min="514" max="514" width="24" style="5" customWidth="1"/>
    <col min="515" max="515" width="11.28515625" style="5" bestFit="1" customWidth="1"/>
    <col min="516" max="516" width="33.42578125" style="5" customWidth="1"/>
    <col min="517" max="517" width="13.7109375" style="5" bestFit="1" customWidth="1"/>
    <col min="518" max="518" width="12.7109375" style="5" bestFit="1" customWidth="1"/>
    <col min="519" max="769" width="9.140625" style="5"/>
    <col min="770" max="770" width="24" style="5" customWidth="1"/>
    <col min="771" max="771" width="11.28515625" style="5" bestFit="1" customWidth="1"/>
    <col min="772" max="772" width="33.42578125" style="5" customWidth="1"/>
    <col min="773" max="773" width="13.7109375" style="5" bestFit="1" customWidth="1"/>
    <col min="774" max="774" width="12.7109375" style="5" bestFit="1" customWidth="1"/>
    <col min="775" max="1025" width="9.140625" style="5"/>
    <col min="1026" max="1026" width="24" style="5" customWidth="1"/>
    <col min="1027" max="1027" width="11.28515625" style="5" bestFit="1" customWidth="1"/>
    <col min="1028" max="1028" width="33.42578125" style="5" customWidth="1"/>
    <col min="1029" max="1029" width="13.7109375" style="5" bestFit="1" customWidth="1"/>
    <col min="1030" max="1030" width="12.7109375" style="5" bestFit="1" customWidth="1"/>
    <col min="1031" max="1281" width="9.140625" style="5"/>
    <col min="1282" max="1282" width="24" style="5" customWidth="1"/>
    <col min="1283" max="1283" width="11.28515625" style="5" bestFit="1" customWidth="1"/>
    <col min="1284" max="1284" width="33.42578125" style="5" customWidth="1"/>
    <col min="1285" max="1285" width="13.7109375" style="5" bestFit="1" customWidth="1"/>
    <col min="1286" max="1286" width="12.7109375" style="5" bestFit="1" customWidth="1"/>
    <col min="1287" max="1537" width="9.140625" style="5"/>
    <col min="1538" max="1538" width="24" style="5" customWidth="1"/>
    <col min="1539" max="1539" width="11.28515625" style="5" bestFit="1" customWidth="1"/>
    <col min="1540" max="1540" width="33.42578125" style="5" customWidth="1"/>
    <col min="1541" max="1541" width="13.7109375" style="5" bestFit="1" customWidth="1"/>
    <col min="1542" max="1542" width="12.7109375" style="5" bestFit="1" customWidth="1"/>
    <col min="1543" max="1793" width="9.140625" style="5"/>
    <col min="1794" max="1794" width="24" style="5" customWidth="1"/>
    <col min="1795" max="1795" width="11.28515625" style="5" bestFit="1" customWidth="1"/>
    <col min="1796" max="1796" width="33.42578125" style="5" customWidth="1"/>
    <col min="1797" max="1797" width="13.7109375" style="5" bestFit="1" customWidth="1"/>
    <col min="1798" max="1798" width="12.7109375" style="5" bestFit="1" customWidth="1"/>
    <col min="1799" max="2049" width="9.140625" style="5"/>
    <col min="2050" max="2050" width="24" style="5" customWidth="1"/>
    <col min="2051" max="2051" width="11.28515625" style="5" bestFit="1" customWidth="1"/>
    <col min="2052" max="2052" width="33.42578125" style="5" customWidth="1"/>
    <col min="2053" max="2053" width="13.7109375" style="5" bestFit="1" customWidth="1"/>
    <col min="2054" max="2054" width="12.7109375" style="5" bestFit="1" customWidth="1"/>
    <col min="2055" max="2305" width="9.140625" style="5"/>
    <col min="2306" max="2306" width="24" style="5" customWidth="1"/>
    <col min="2307" max="2307" width="11.28515625" style="5" bestFit="1" customWidth="1"/>
    <col min="2308" max="2308" width="33.42578125" style="5" customWidth="1"/>
    <col min="2309" max="2309" width="13.7109375" style="5" bestFit="1" customWidth="1"/>
    <col min="2310" max="2310" width="12.7109375" style="5" bestFit="1" customWidth="1"/>
    <col min="2311" max="2561" width="9.140625" style="5"/>
    <col min="2562" max="2562" width="24" style="5" customWidth="1"/>
    <col min="2563" max="2563" width="11.28515625" style="5" bestFit="1" customWidth="1"/>
    <col min="2564" max="2564" width="33.42578125" style="5" customWidth="1"/>
    <col min="2565" max="2565" width="13.7109375" style="5" bestFit="1" customWidth="1"/>
    <col min="2566" max="2566" width="12.7109375" style="5" bestFit="1" customWidth="1"/>
    <col min="2567" max="2817" width="9.140625" style="5"/>
    <col min="2818" max="2818" width="24" style="5" customWidth="1"/>
    <col min="2819" max="2819" width="11.28515625" style="5" bestFit="1" customWidth="1"/>
    <col min="2820" max="2820" width="33.42578125" style="5" customWidth="1"/>
    <col min="2821" max="2821" width="13.7109375" style="5" bestFit="1" customWidth="1"/>
    <col min="2822" max="2822" width="12.7109375" style="5" bestFit="1" customWidth="1"/>
    <col min="2823" max="3073" width="9.140625" style="5"/>
    <col min="3074" max="3074" width="24" style="5" customWidth="1"/>
    <col min="3075" max="3075" width="11.28515625" style="5" bestFit="1" customWidth="1"/>
    <col min="3076" max="3076" width="33.42578125" style="5" customWidth="1"/>
    <col min="3077" max="3077" width="13.7109375" style="5" bestFit="1" customWidth="1"/>
    <col min="3078" max="3078" width="12.7109375" style="5" bestFit="1" customWidth="1"/>
    <col min="3079" max="3329" width="9.140625" style="5"/>
    <col min="3330" max="3330" width="24" style="5" customWidth="1"/>
    <col min="3331" max="3331" width="11.28515625" style="5" bestFit="1" customWidth="1"/>
    <col min="3332" max="3332" width="33.42578125" style="5" customWidth="1"/>
    <col min="3333" max="3333" width="13.7109375" style="5" bestFit="1" customWidth="1"/>
    <col min="3334" max="3334" width="12.7109375" style="5" bestFit="1" customWidth="1"/>
    <col min="3335" max="3585" width="9.140625" style="5"/>
    <col min="3586" max="3586" width="24" style="5" customWidth="1"/>
    <col min="3587" max="3587" width="11.28515625" style="5" bestFit="1" customWidth="1"/>
    <col min="3588" max="3588" width="33.42578125" style="5" customWidth="1"/>
    <col min="3589" max="3589" width="13.7109375" style="5" bestFit="1" customWidth="1"/>
    <col min="3590" max="3590" width="12.7109375" style="5" bestFit="1" customWidth="1"/>
    <col min="3591" max="3841" width="9.140625" style="5"/>
    <col min="3842" max="3842" width="24" style="5" customWidth="1"/>
    <col min="3843" max="3843" width="11.28515625" style="5" bestFit="1" customWidth="1"/>
    <col min="3844" max="3844" width="33.42578125" style="5" customWidth="1"/>
    <col min="3845" max="3845" width="13.7109375" style="5" bestFit="1" customWidth="1"/>
    <col min="3846" max="3846" width="12.7109375" style="5" bestFit="1" customWidth="1"/>
    <col min="3847" max="4097" width="9.140625" style="5"/>
    <col min="4098" max="4098" width="24" style="5" customWidth="1"/>
    <col min="4099" max="4099" width="11.28515625" style="5" bestFit="1" customWidth="1"/>
    <col min="4100" max="4100" width="33.42578125" style="5" customWidth="1"/>
    <col min="4101" max="4101" width="13.7109375" style="5" bestFit="1" customWidth="1"/>
    <col min="4102" max="4102" width="12.7109375" style="5" bestFit="1" customWidth="1"/>
    <col min="4103" max="4353" width="9.140625" style="5"/>
    <col min="4354" max="4354" width="24" style="5" customWidth="1"/>
    <col min="4355" max="4355" width="11.28515625" style="5" bestFit="1" customWidth="1"/>
    <col min="4356" max="4356" width="33.42578125" style="5" customWidth="1"/>
    <col min="4357" max="4357" width="13.7109375" style="5" bestFit="1" customWidth="1"/>
    <col min="4358" max="4358" width="12.7109375" style="5" bestFit="1" customWidth="1"/>
    <col min="4359" max="4609" width="9.140625" style="5"/>
    <col min="4610" max="4610" width="24" style="5" customWidth="1"/>
    <col min="4611" max="4611" width="11.28515625" style="5" bestFit="1" customWidth="1"/>
    <col min="4612" max="4612" width="33.42578125" style="5" customWidth="1"/>
    <col min="4613" max="4613" width="13.7109375" style="5" bestFit="1" customWidth="1"/>
    <col min="4614" max="4614" width="12.7109375" style="5" bestFit="1" customWidth="1"/>
    <col min="4615" max="4865" width="9.140625" style="5"/>
    <col min="4866" max="4866" width="24" style="5" customWidth="1"/>
    <col min="4867" max="4867" width="11.28515625" style="5" bestFit="1" customWidth="1"/>
    <col min="4868" max="4868" width="33.42578125" style="5" customWidth="1"/>
    <col min="4869" max="4869" width="13.7109375" style="5" bestFit="1" customWidth="1"/>
    <col min="4870" max="4870" width="12.7109375" style="5" bestFit="1" customWidth="1"/>
    <col min="4871" max="5121" width="9.140625" style="5"/>
    <col min="5122" max="5122" width="24" style="5" customWidth="1"/>
    <col min="5123" max="5123" width="11.28515625" style="5" bestFit="1" customWidth="1"/>
    <col min="5124" max="5124" width="33.42578125" style="5" customWidth="1"/>
    <col min="5125" max="5125" width="13.7109375" style="5" bestFit="1" customWidth="1"/>
    <col min="5126" max="5126" width="12.7109375" style="5" bestFit="1" customWidth="1"/>
    <col min="5127" max="5377" width="9.140625" style="5"/>
    <col min="5378" max="5378" width="24" style="5" customWidth="1"/>
    <col min="5379" max="5379" width="11.28515625" style="5" bestFit="1" customWidth="1"/>
    <col min="5380" max="5380" width="33.42578125" style="5" customWidth="1"/>
    <col min="5381" max="5381" width="13.7109375" style="5" bestFit="1" customWidth="1"/>
    <col min="5382" max="5382" width="12.7109375" style="5" bestFit="1" customWidth="1"/>
    <col min="5383" max="5633" width="9.140625" style="5"/>
    <col min="5634" max="5634" width="24" style="5" customWidth="1"/>
    <col min="5635" max="5635" width="11.28515625" style="5" bestFit="1" customWidth="1"/>
    <col min="5636" max="5636" width="33.42578125" style="5" customWidth="1"/>
    <col min="5637" max="5637" width="13.7109375" style="5" bestFit="1" customWidth="1"/>
    <col min="5638" max="5638" width="12.7109375" style="5" bestFit="1" customWidth="1"/>
    <col min="5639" max="5889" width="9.140625" style="5"/>
    <col min="5890" max="5890" width="24" style="5" customWidth="1"/>
    <col min="5891" max="5891" width="11.28515625" style="5" bestFit="1" customWidth="1"/>
    <col min="5892" max="5892" width="33.42578125" style="5" customWidth="1"/>
    <col min="5893" max="5893" width="13.7109375" style="5" bestFit="1" customWidth="1"/>
    <col min="5894" max="5894" width="12.7109375" style="5" bestFit="1" customWidth="1"/>
    <col min="5895" max="6145" width="9.140625" style="5"/>
    <col min="6146" max="6146" width="24" style="5" customWidth="1"/>
    <col min="6147" max="6147" width="11.28515625" style="5" bestFit="1" customWidth="1"/>
    <col min="6148" max="6148" width="33.42578125" style="5" customWidth="1"/>
    <col min="6149" max="6149" width="13.7109375" style="5" bestFit="1" customWidth="1"/>
    <col min="6150" max="6150" width="12.7109375" style="5" bestFit="1" customWidth="1"/>
    <col min="6151" max="6401" width="9.140625" style="5"/>
    <col min="6402" max="6402" width="24" style="5" customWidth="1"/>
    <col min="6403" max="6403" width="11.28515625" style="5" bestFit="1" customWidth="1"/>
    <col min="6404" max="6404" width="33.42578125" style="5" customWidth="1"/>
    <col min="6405" max="6405" width="13.7109375" style="5" bestFit="1" customWidth="1"/>
    <col min="6406" max="6406" width="12.7109375" style="5" bestFit="1" customWidth="1"/>
    <col min="6407" max="6657" width="9.140625" style="5"/>
    <col min="6658" max="6658" width="24" style="5" customWidth="1"/>
    <col min="6659" max="6659" width="11.28515625" style="5" bestFit="1" customWidth="1"/>
    <col min="6660" max="6660" width="33.42578125" style="5" customWidth="1"/>
    <col min="6661" max="6661" width="13.7109375" style="5" bestFit="1" customWidth="1"/>
    <col min="6662" max="6662" width="12.7109375" style="5" bestFit="1" customWidth="1"/>
    <col min="6663" max="6913" width="9.140625" style="5"/>
    <col min="6914" max="6914" width="24" style="5" customWidth="1"/>
    <col min="6915" max="6915" width="11.28515625" style="5" bestFit="1" customWidth="1"/>
    <col min="6916" max="6916" width="33.42578125" style="5" customWidth="1"/>
    <col min="6917" max="6917" width="13.7109375" style="5" bestFit="1" customWidth="1"/>
    <col min="6918" max="6918" width="12.7109375" style="5" bestFit="1" customWidth="1"/>
    <col min="6919" max="7169" width="9.140625" style="5"/>
    <col min="7170" max="7170" width="24" style="5" customWidth="1"/>
    <col min="7171" max="7171" width="11.28515625" style="5" bestFit="1" customWidth="1"/>
    <col min="7172" max="7172" width="33.42578125" style="5" customWidth="1"/>
    <col min="7173" max="7173" width="13.7109375" style="5" bestFit="1" customWidth="1"/>
    <col min="7174" max="7174" width="12.7109375" style="5" bestFit="1" customWidth="1"/>
    <col min="7175" max="7425" width="9.140625" style="5"/>
    <col min="7426" max="7426" width="24" style="5" customWidth="1"/>
    <col min="7427" max="7427" width="11.28515625" style="5" bestFit="1" customWidth="1"/>
    <col min="7428" max="7428" width="33.42578125" style="5" customWidth="1"/>
    <col min="7429" max="7429" width="13.7109375" style="5" bestFit="1" customWidth="1"/>
    <col min="7430" max="7430" width="12.7109375" style="5" bestFit="1" customWidth="1"/>
    <col min="7431" max="7681" width="9.140625" style="5"/>
    <col min="7682" max="7682" width="24" style="5" customWidth="1"/>
    <col min="7683" max="7683" width="11.28515625" style="5" bestFit="1" customWidth="1"/>
    <col min="7684" max="7684" width="33.42578125" style="5" customWidth="1"/>
    <col min="7685" max="7685" width="13.7109375" style="5" bestFit="1" customWidth="1"/>
    <col min="7686" max="7686" width="12.7109375" style="5" bestFit="1" customWidth="1"/>
    <col min="7687" max="7937" width="9.140625" style="5"/>
    <col min="7938" max="7938" width="24" style="5" customWidth="1"/>
    <col min="7939" max="7939" width="11.28515625" style="5" bestFit="1" customWidth="1"/>
    <col min="7940" max="7940" width="33.42578125" style="5" customWidth="1"/>
    <col min="7941" max="7941" width="13.7109375" style="5" bestFit="1" customWidth="1"/>
    <col min="7942" max="7942" width="12.7109375" style="5" bestFit="1" customWidth="1"/>
    <col min="7943" max="8193" width="9.140625" style="5"/>
    <col min="8194" max="8194" width="24" style="5" customWidth="1"/>
    <col min="8195" max="8195" width="11.28515625" style="5" bestFit="1" customWidth="1"/>
    <col min="8196" max="8196" width="33.42578125" style="5" customWidth="1"/>
    <col min="8197" max="8197" width="13.7109375" style="5" bestFit="1" customWidth="1"/>
    <col min="8198" max="8198" width="12.7109375" style="5" bestFit="1" customWidth="1"/>
    <col min="8199" max="8449" width="9.140625" style="5"/>
    <col min="8450" max="8450" width="24" style="5" customWidth="1"/>
    <col min="8451" max="8451" width="11.28515625" style="5" bestFit="1" customWidth="1"/>
    <col min="8452" max="8452" width="33.42578125" style="5" customWidth="1"/>
    <col min="8453" max="8453" width="13.7109375" style="5" bestFit="1" customWidth="1"/>
    <col min="8454" max="8454" width="12.7109375" style="5" bestFit="1" customWidth="1"/>
    <col min="8455" max="8705" width="9.140625" style="5"/>
    <col min="8706" max="8706" width="24" style="5" customWidth="1"/>
    <col min="8707" max="8707" width="11.28515625" style="5" bestFit="1" customWidth="1"/>
    <col min="8708" max="8708" width="33.42578125" style="5" customWidth="1"/>
    <col min="8709" max="8709" width="13.7109375" style="5" bestFit="1" customWidth="1"/>
    <col min="8710" max="8710" width="12.7109375" style="5" bestFit="1" customWidth="1"/>
    <col min="8711" max="8961" width="9.140625" style="5"/>
    <col min="8962" max="8962" width="24" style="5" customWidth="1"/>
    <col min="8963" max="8963" width="11.28515625" style="5" bestFit="1" customWidth="1"/>
    <col min="8964" max="8964" width="33.42578125" style="5" customWidth="1"/>
    <col min="8965" max="8965" width="13.7109375" style="5" bestFit="1" customWidth="1"/>
    <col min="8966" max="8966" width="12.7109375" style="5" bestFit="1" customWidth="1"/>
    <col min="8967" max="9217" width="9.140625" style="5"/>
    <col min="9218" max="9218" width="24" style="5" customWidth="1"/>
    <col min="9219" max="9219" width="11.28515625" style="5" bestFit="1" customWidth="1"/>
    <col min="9220" max="9220" width="33.42578125" style="5" customWidth="1"/>
    <col min="9221" max="9221" width="13.7109375" style="5" bestFit="1" customWidth="1"/>
    <col min="9222" max="9222" width="12.7109375" style="5" bestFit="1" customWidth="1"/>
    <col min="9223" max="9473" width="9.140625" style="5"/>
    <col min="9474" max="9474" width="24" style="5" customWidth="1"/>
    <col min="9475" max="9475" width="11.28515625" style="5" bestFit="1" customWidth="1"/>
    <col min="9476" max="9476" width="33.42578125" style="5" customWidth="1"/>
    <col min="9477" max="9477" width="13.7109375" style="5" bestFit="1" customWidth="1"/>
    <col min="9478" max="9478" width="12.7109375" style="5" bestFit="1" customWidth="1"/>
    <col min="9479" max="9729" width="9.140625" style="5"/>
    <col min="9730" max="9730" width="24" style="5" customWidth="1"/>
    <col min="9731" max="9731" width="11.28515625" style="5" bestFit="1" customWidth="1"/>
    <col min="9732" max="9732" width="33.42578125" style="5" customWidth="1"/>
    <col min="9733" max="9733" width="13.7109375" style="5" bestFit="1" customWidth="1"/>
    <col min="9734" max="9734" width="12.7109375" style="5" bestFit="1" customWidth="1"/>
    <col min="9735" max="9985" width="9.140625" style="5"/>
    <col min="9986" max="9986" width="24" style="5" customWidth="1"/>
    <col min="9987" max="9987" width="11.28515625" style="5" bestFit="1" customWidth="1"/>
    <col min="9988" max="9988" width="33.42578125" style="5" customWidth="1"/>
    <col min="9989" max="9989" width="13.7109375" style="5" bestFit="1" customWidth="1"/>
    <col min="9990" max="9990" width="12.7109375" style="5" bestFit="1" customWidth="1"/>
    <col min="9991" max="10241" width="9.140625" style="5"/>
    <col min="10242" max="10242" width="24" style="5" customWidth="1"/>
    <col min="10243" max="10243" width="11.28515625" style="5" bestFit="1" customWidth="1"/>
    <col min="10244" max="10244" width="33.42578125" style="5" customWidth="1"/>
    <col min="10245" max="10245" width="13.7109375" style="5" bestFit="1" customWidth="1"/>
    <col min="10246" max="10246" width="12.7109375" style="5" bestFit="1" customWidth="1"/>
    <col min="10247" max="10497" width="9.140625" style="5"/>
    <col min="10498" max="10498" width="24" style="5" customWidth="1"/>
    <col min="10499" max="10499" width="11.28515625" style="5" bestFit="1" customWidth="1"/>
    <col min="10500" max="10500" width="33.42578125" style="5" customWidth="1"/>
    <col min="10501" max="10501" width="13.7109375" style="5" bestFit="1" customWidth="1"/>
    <col min="10502" max="10502" width="12.7109375" style="5" bestFit="1" customWidth="1"/>
    <col min="10503" max="10753" width="9.140625" style="5"/>
    <col min="10754" max="10754" width="24" style="5" customWidth="1"/>
    <col min="10755" max="10755" width="11.28515625" style="5" bestFit="1" customWidth="1"/>
    <col min="10756" max="10756" width="33.42578125" style="5" customWidth="1"/>
    <col min="10757" max="10757" width="13.7109375" style="5" bestFit="1" customWidth="1"/>
    <col min="10758" max="10758" width="12.7109375" style="5" bestFit="1" customWidth="1"/>
    <col min="10759" max="11009" width="9.140625" style="5"/>
    <col min="11010" max="11010" width="24" style="5" customWidth="1"/>
    <col min="11011" max="11011" width="11.28515625" style="5" bestFit="1" customWidth="1"/>
    <col min="11012" max="11012" width="33.42578125" style="5" customWidth="1"/>
    <col min="11013" max="11013" width="13.7109375" style="5" bestFit="1" customWidth="1"/>
    <col min="11014" max="11014" width="12.7109375" style="5" bestFit="1" customWidth="1"/>
    <col min="11015" max="11265" width="9.140625" style="5"/>
    <col min="11266" max="11266" width="24" style="5" customWidth="1"/>
    <col min="11267" max="11267" width="11.28515625" style="5" bestFit="1" customWidth="1"/>
    <col min="11268" max="11268" width="33.42578125" style="5" customWidth="1"/>
    <col min="11269" max="11269" width="13.7109375" style="5" bestFit="1" customWidth="1"/>
    <col min="11270" max="11270" width="12.7109375" style="5" bestFit="1" customWidth="1"/>
    <col min="11271" max="11521" width="9.140625" style="5"/>
    <col min="11522" max="11522" width="24" style="5" customWidth="1"/>
    <col min="11523" max="11523" width="11.28515625" style="5" bestFit="1" customWidth="1"/>
    <col min="11524" max="11524" width="33.42578125" style="5" customWidth="1"/>
    <col min="11525" max="11525" width="13.7109375" style="5" bestFit="1" customWidth="1"/>
    <col min="11526" max="11526" width="12.7109375" style="5" bestFit="1" customWidth="1"/>
    <col min="11527" max="11777" width="9.140625" style="5"/>
    <col min="11778" max="11778" width="24" style="5" customWidth="1"/>
    <col min="11779" max="11779" width="11.28515625" style="5" bestFit="1" customWidth="1"/>
    <col min="11780" max="11780" width="33.42578125" style="5" customWidth="1"/>
    <col min="11781" max="11781" width="13.7109375" style="5" bestFit="1" customWidth="1"/>
    <col min="11782" max="11782" width="12.7109375" style="5" bestFit="1" customWidth="1"/>
    <col min="11783" max="12033" width="9.140625" style="5"/>
    <col min="12034" max="12034" width="24" style="5" customWidth="1"/>
    <col min="12035" max="12035" width="11.28515625" style="5" bestFit="1" customWidth="1"/>
    <col min="12036" max="12036" width="33.42578125" style="5" customWidth="1"/>
    <col min="12037" max="12037" width="13.7109375" style="5" bestFit="1" customWidth="1"/>
    <col min="12038" max="12038" width="12.7109375" style="5" bestFit="1" customWidth="1"/>
    <col min="12039" max="12289" width="9.140625" style="5"/>
    <col min="12290" max="12290" width="24" style="5" customWidth="1"/>
    <col min="12291" max="12291" width="11.28515625" style="5" bestFit="1" customWidth="1"/>
    <col min="12292" max="12292" width="33.42578125" style="5" customWidth="1"/>
    <col min="12293" max="12293" width="13.7109375" style="5" bestFit="1" customWidth="1"/>
    <col min="12294" max="12294" width="12.7109375" style="5" bestFit="1" customWidth="1"/>
    <col min="12295" max="12545" width="9.140625" style="5"/>
    <col min="12546" max="12546" width="24" style="5" customWidth="1"/>
    <col min="12547" max="12547" width="11.28515625" style="5" bestFit="1" customWidth="1"/>
    <col min="12548" max="12548" width="33.42578125" style="5" customWidth="1"/>
    <col min="12549" max="12549" width="13.7109375" style="5" bestFit="1" customWidth="1"/>
    <col min="12550" max="12550" width="12.7109375" style="5" bestFit="1" customWidth="1"/>
    <col min="12551" max="12801" width="9.140625" style="5"/>
    <col min="12802" max="12802" width="24" style="5" customWidth="1"/>
    <col min="12803" max="12803" width="11.28515625" style="5" bestFit="1" customWidth="1"/>
    <col min="12804" max="12804" width="33.42578125" style="5" customWidth="1"/>
    <col min="12805" max="12805" width="13.7109375" style="5" bestFit="1" customWidth="1"/>
    <col min="12806" max="12806" width="12.7109375" style="5" bestFit="1" customWidth="1"/>
    <col min="12807" max="13057" width="9.140625" style="5"/>
    <col min="13058" max="13058" width="24" style="5" customWidth="1"/>
    <col min="13059" max="13059" width="11.28515625" style="5" bestFit="1" customWidth="1"/>
    <col min="13060" max="13060" width="33.42578125" style="5" customWidth="1"/>
    <col min="13061" max="13061" width="13.7109375" style="5" bestFit="1" customWidth="1"/>
    <col min="13062" max="13062" width="12.7109375" style="5" bestFit="1" customWidth="1"/>
    <col min="13063" max="13313" width="9.140625" style="5"/>
    <col min="13314" max="13314" width="24" style="5" customWidth="1"/>
    <col min="13315" max="13315" width="11.28515625" style="5" bestFit="1" customWidth="1"/>
    <col min="13316" max="13316" width="33.42578125" style="5" customWidth="1"/>
    <col min="13317" max="13317" width="13.7109375" style="5" bestFit="1" customWidth="1"/>
    <col min="13318" max="13318" width="12.7109375" style="5" bestFit="1" customWidth="1"/>
    <col min="13319" max="13569" width="9.140625" style="5"/>
    <col min="13570" max="13570" width="24" style="5" customWidth="1"/>
    <col min="13571" max="13571" width="11.28515625" style="5" bestFit="1" customWidth="1"/>
    <col min="13572" max="13572" width="33.42578125" style="5" customWidth="1"/>
    <col min="13573" max="13573" width="13.7109375" style="5" bestFit="1" customWidth="1"/>
    <col min="13574" max="13574" width="12.7109375" style="5" bestFit="1" customWidth="1"/>
    <col min="13575" max="13825" width="9.140625" style="5"/>
    <col min="13826" max="13826" width="24" style="5" customWidth="1"/>
    <col min="13827" max="13827" width="11.28515625" style="5" bestFit="1" customWidth="1"/>
    <col min="13828" max="13828" width="33.42578125" style="5" customWidth="1"/>
    <col min="13829" max="13829" width="13.7109375" style="5" bestFit="1" customWidth="1"/>
    <col min="13830" max="13830" width="12.7109375" style="5" bestFit="1" customWidth="1"/>
    <col min="13831" max="14081" width="9.140625" style="5"/>
    <col min="14082" max="14082" width="24" style="5" customWidth="1"/>
    <col min="14083" max="14083" width="11.28515625" style="5" bestFit="1" customWidth="1"/>
    <col min="14084" max="14084" width="33.42578125" style="5" customWidth="1"/>
    <col min="14085" max="14085" width="13.7109375" style="5" bestFit="1" customWidth="1"/>
    <col min="14086" max="14086" width="12.7109375" style="5" bestFit="1" customWidth="1"/>
    <col min="14087" max="14337" width="9.140625" style="5"/>
    <col min="14338" max="14338" width="24" style="5" customWidth="1"/>
    <col min="14339" max="14339" width="11.28515625" style="5" bestFit="1" customWidth="1"/>
    <col min="14340" max="14340" width="33.42578125" style="5" customWidth="1"/>
    <col min="14341" max="14341" width="13.7109375" style="5" bestFit="1" customWidth="1"/>
    <col min="14342" max="14342" width="12.7109375" style="5" bestFit="1" customWidth="1"/>
    <col min="14343" max="14593" width="9.140625" style="5"/>
    <col min="14594" max="14594" width="24" style="5" customWidth="1"/>
    <col min="14595" max="14595" width="11.28515625" style="5" bestFit="1" customWidth="1"/>
    <col min="14596" max="14596" width="33.42578125" style="5" customWidth="1"/>
    <col min="14597" max="14597" width="13.7109375" style="5" bestFit="1" customWidth="1"/>
    <col min="14598" max="14598" width="12.7109375" style="5" bestFit="1" customWidth="1"/>
    <col min="14599" max="14849" width="9.140625" style="5"/>
    <col min="14850" max="14850" width="24" style="5" customWidth="1"/>
    <col min="14851" max="14851" width="11.28515625" style="5" bestFit="1" customWidth="1"/>
    <col min="14852" max="14852" width="33.42578125" style="5" customWidth="1"/>
    <col min="14853" max="14853" width="13.7109375" style="5" bestFit="1" customWidth="1"/>
    <col min="14854" max="14854" width="12.7109375" style="5" bestFit="1" customWidth="1"/>
    <col min="14855" max="15105" width="9.140625" style="5"/>
    <col min="15106" max="15106" width="24" style="5" customWidth="1"/>
    <col min="15107" max="15107" width="11.28515625" style="5" bestFit="1" customWidth="1"/>
    <col min="15108" max="15108" width="33.42578125" style="5" customWidth="1"/>
    <col min="15109" max="15109" width="13.7109375" style="5" bestFit="1" customWidth="1"/>
    <col min="15110" max="15110" width="12.7109375" style="5" bestFit="1" customWidth="1"/>
    <col min="15111" max="15361" width="9.140625" style="5"/>
    <col min="15362" max="15362" width="24" style="5" customWidth="1"/>
    <col min="15363" max="15363" width="11.28515625" style="5" bestFit="1" customWidth="1"/>
    <col min="15364" max="15364" width="33.42578125" style="5" customWidth="1"/>
    <col min="15365" max="15365" width="13.7109375" style="5" bestFit="1" customWidth="1"/>
    <col min="15366" max="15366" width="12.7109375" style="5" bestFit="1" customWidth="1"/>
    <col min="15367" max="15617" width="9.140625" style="5"/>
    <col min="15618" max="15618" width="24" style="5" customWidth="1"/>
    <col min="15619" max="15619" width="11.28515625" style="5" bestFit="1" customWidth="1"/>
    <col min="15620" max="15620" width="33.42578125" style="5" customWidth="1"/>
    <col min="15621" max="15621" width="13.7109375" style="5" bestFit="1" customWidth="1"/>
    <col min="15622" max="15622" width="12.7109375" style="5" bestFit="1" customWidth="1"/>
    <col min="15623" max="15873" width="9.140625" style="5"/>
    <col min="15874" max="15874" width="24" style="5" customWidth="1"/>
    <col min="15875" max="15875" width="11.28515625" style="5" bestFit="1" customWidth="1"/>
    <col min="15876" max="15876" width="33.42578125" style="5" customWidth="1"/>
    <col min="15877" max="15877" width="13.7109375" style="5" bestFit="1" customWidth="1"/>
    <col min="15878" max="15878" width="12.7109375" style="5" bestFit="1" customWidth="1"/>
    <col min="15879" max="16129" width="9.140625" style="5"/>
    <col min="16130" max="16130" width="24" style="5" customWidth="1"/>
    <col min="16131" max="16131" width="11.28515625" style="5" bestFit="1" customWidth="1"/>
    <col min="16132" max="16132" width="33.42578125" style="5" customWidth="1"/>
    <col min="16133" max="16133" width="13.7109375" style="5" bestFit="1" customWidth="1"/>
    <col min="16134" max="16134" width="12.7109375" style="5" bestFit="1" customWidth="1"/>
    <col min="16135" max="16384" width="9.140625" style="5"/>
  </cols>
  <sheetData>
    <row r="1" spans="1:7" x14ac:dyDescent="0.25">
      <c r="A1" s="1"/>
      <c r="B1" s="1"/>
      <c r="C1" s="2"/>
      <c r="D1" s="3"/>
      <c r="E1" s="4"/>
      <c r="F1" s="4"/>
      <c r="G1" s="1"/>
    </row>
    <row r="2" spans="1:7" x14ac:dyDescent="0.25">
      <c r="A2" s="1"/>
      <c r="B2" s="1"/>
      <c r="C2" s="2"/>
      <c r="D2" s="3"/>
      <c r="E2" s="4"/>
      <c r="F2" s="4"/>
      <c r="G2" s="1"/>
    </row>
    <row r="3" spans="1:7" ht="30.75" x14ac:dyDescent="0.25">
      <c r="A3" s="1"/>
      <c r="B3" s="1"/>
      <c r="C3" s="6" t="s">
        <v>0</v>
      </c>
      <c r="D3" s="6"/>
      <c r="E3" s="6"/>
      <c r="F3" s="6"/>
      <c r="G3" s="6"/>
    </row>
    <row r="4" spans="1:7" ht="15.75" x14ac:dyDescent="0.25">
      <c r="A4" s="1"/>
      <c r="B4" s="1"/>
      <c r="C4" s="7" t="s">
        <v>1</v>
      </c>
      <c r="D4" s="7"/>
      <c r="E4" s="7"/>
      <c r="F4" s="7"/>
      <c r="G4" s="7"/>
    </row>
    <row r="5" spans="1:7" x14ac:dyDescent="0.25">
      <c r="A5" s="1"/>
      <c r="B5" s="1"/>
      <c r="C5" s="2"/>
      <c r="E5" s="4"/>
      <c r="F5" s="4"/>
      <c r="G5" s="1"/>
    </row>
    <row r="6" spans="1:7" x14ac:dyDescent="0.25">
      <c r="A6" s="1"/>
      <c r="B6" s="1"/>
      <c r="C6" s="2"/>
      <c r="D6" s="88" t="s">
        <v>155</v>
      </c>
      <c r="E6" s="4"/>
      <c r="F6" s="4"/>
      <c r="G6" s="1"/>
    </row>
    <row r="7" spans="1:7" x14ac:dyDescent="0.25">
      <c r="A7" s="1"/>
      <c r="B7" s="1"/>
      <c r="C7" s="2"/>
      <c r="D7" s="3"/>
      <c r="E7" s="4"/>
      <c r="F7" s="4"/>
      <c r="G7" s="1"/>
    </row>
    <row r="8" spans="1:7" s="13" customFormat="1" ht="12.75" x14ac:dyDescent="0.25">
      <c r="A8" s="8"/>
      <c r="B8" s="9" t="s">
        <v>2</v>
      </c>
      <c r="C8" s="10"/>
      <c r="D8" s="11"/>
      <c r="E8" s="12" t="s">
        <v>3</v>
      </c>
      <c r="F8" s="12" t="s">
        <v>4</v>
      </c>
    </row>
    <row r="9" spans="1:7" x14ac:dyDescent="0.25">
      <c r="A9" s="14"/>
      <c r="B9" s="15" t="s">
        <v>5</v>
      </c>
      <c r="C9" s="16"/>
      <c r="D9" s="17"/>
      <c r="E9" s="18">
        <v>1597801.09</v>
      </c>
      <c r="F9" s="19">
        <v>0</v>
      </c>
    </row>
    <row r="10" spans="1:7" x14ac:dyDescent="0.25">
      <c r="A10" s="14"/>
      <c r="B10" s="15" t="s">
        <v>6</v>
      </c>
      <c r="C10" s="16"/>
      <c r="D10" s="17"/>
      <c r="E10" s="18">
        <v>9011876.9299999997</v>
      </c>
      <c r="F10" s="19">
        <v>0</v>
      </c>
    </row>
    <row r="11" spans="1:7" x14ac:dyDescent="0.25">
      <c r="A11" s="14"/>
      <c r="B11" s="15" t="s">
        <v>7</v>
      </c>
      <c r="C11" s="16"/>
      <c r="D11" s="17"/>
      <c r="E11" s="18">
        <v>3312276</v>
      </c>
      <c r="F11" s="19">
        <v>0</v>
      </c>
    </row>
    <row r="12" spans="1:7" x14ac:dyDescent="0.25">
      <c r="A12" s="14"/>
      <c r="B12" s="20" t="s">
        <v>8</v>
      </c>
      <c r="C12" s="16"/>
      <c r="D12" s="17"/>
      <c r="E12" s="21"/>
      <c r="F12" s="18">
        <v>26929591.329999998</v>
      </c>
    </row>
    <row r="13" spans="1:7" x14ac:dyDescent="0.25">
      <c r="A13" s="22"/>
      <c r="B13" s="23"/>
      <c r="C13" s="24"/>
      <c r="D13" s="23"/>
      <c r="E13" s="25"/>
      <c r="F13" s="25"/>
    </row>
    <row r="14" spans="1:7" x14ac:dyDescent="0.25">
      <c r="A14" s="22"/>
      <c r="B14" s="23"/>
      <c r="C14" s="24"/>
      <c r="D14" s="23"/>
      <c r="E14" s="25"/>
      <c r="F14" s="25"/>
    </row>
    <row r="15" spans="1:7" s="13" customFormat="1" ht="12.75" x14ac:dyDescent="0.25">
      <c r="A15" s="8" t="s">
        <v>9</v>
      </c>
      <c r="B15" s="26" t="s">
        <v>10</v>
      </c>
      <c r="C15" s="27" t="s">
        <v>11</v>
      </c>
      <c r="D15" s="26" t="s">
        <v>12</v>
      </c>
      <c r="E15" s="12" t="s">
        <v>3</v>
      </c>
      <c r="F15" s="12" t="s">
        <v>4</v>
      </c>
    </row>
    <row r="16" spans="1:7" s="30" customFormat="1" ht="45" x14ac:dyDescent="0.25">
      <c r="A16" s="28">
        <v>1</v>
      </c>
      <c r="B16" s="23" t="s">
        <v>13</v>
      </c>
      <c r="C16" s="23" t="s">
        <v>14</v>
      </c>
      <c r="D16" s="23" t="s">
        <v>15</v>
      </c>
      <c r="E16" s="29">
        <v>7879934.2699999996</v>
      </c>
      <c r="F16" s="29">
        <v>7408565.5700000003</v>
      </c>
    </row>
    <row r="17" spans="1:6" s="30" customFormat="1" ht="45" x14ac:dyDescent="0.25">
      <c r="A17" s="28">
        <v>1</v>
      </c>
      <c r="B17" s="23" t="s">
        <v>13</v>
      </c>
      <c r="C17" s="23" t="s">
        <v>16</v>
      </c>
      <c r="D17" s="23" t="s">
        <v>17</v>
      </c>
      <c r="E17" s="29">
        <v>0</v>
      </c>
      <c r="F17" s="29">
        <v>0</v>
      </c>
    </row>
    <row r="18" spans="1:6" s="30" customFormat="1" ht="45" x14ac:dyDescent="0.25">
      <c r="A18" s="28">
        <v>1</v>
      </c>
      <c r="B18" s="23" t="s">
        <v>13</v>
      </c>
      <c r="C18" s="23" t="s">
        <v>18</v>
      </c>
      <c r="D18" s="23" t="s">
        <v>19</v>
      </c>
      <c r="E18" s="29">
        <v>0</v>
      </c>
      <c r="F18" s="29">
        <v>0</v>
      </c>
    </row>
    <row r="19" spans="1:6" s="30" customFormat="1" ht="45" x14ac:dyDescent="0.25">
      <c r="A19" s="28">
        <v>1</v>
      </c>
      <c r="B19" s="23" t="s">
        <v>13</v>
      </c>
      <c r="C19" s="23" t="s">
        <v>20</v>
      </c>
      <c r="D19" s="23" t="s">
        <v>21</v>
      </c>
      <c r="E19" s="29">
        <v>0</v>
      </c>
      <c r="F19" s="29">
        <v>0</v>
      </c>
    </row>
    <row r="20" spans="1:6" s="30" customFormat="1" ht="45" x14ac:dyDescent="0.25">
      <c r="A20" s="28">
        <v>1</v>
      </c>
      <c r="B20" s="23" t="s">
        <v>13</v>
      </c>
      <c r="C20" s="23" t="s">
        <v>22</v>
      </c>
      <c r="D20" s="23" t="s">
        <v>23</v>
      </c>
      <c r="E20" s="29">
        <v>1064810.93</v>
      </c>
      <c r="F20" s="29">
        <v>1064810.93</v>
      </c>
    </row>
    <row r="21" spans="1:6" s="30" customFormat="1" ht="45" x14ac:dyDescent="0.25">
      <c r="A21" s="28">
        <v>1</v>
      </c>
      <c r="B21" s="23" t="s">
        <v>13</v>
      </c>
      <c r="C21" s="23" t="s">
        <v>24</v>
      </c>
      <c r="D21" s="31" t="s">
        <v>25</v>
      </c>
      <c r="E21" s="29">
        <v>0</v>
      </c>
      <c r="F21" s="29">
        <v>0</v>
      </c>
    </row>
    <row r="22" spans="1:6" s="30" customFormat="1" x14ac:dyDescent="0.25">
      <c r="A22" s="32"/>
      <c r="B22" s="32" t="s">
        <v>26</v>
      </c>
      <c r="C22" s="33"/>
      <c r="D22" s="33"/>
      <c r="E22" s="33">
        <f>SUM(E16:E21)</f>
        <v>8944745.1999999993</v>
      </c>
      <c r="F22" s="33">
        <f>SUM(F16:F21)</f>
        <v>8473376.5</v>
      </c>
    </row>
    <row r="23" spans="1:6" s="30" customFormat="1" x14ac:dyDescent="0.25">
      <c r="A23" s="34"/>
      <c r="B23" s="35"/>
      <c r="C23" s="35"/>
      <c r="D23" s="35"/>
      <c r="E23" s="35"/>
      <c r="F23" s="35"/>
    </row>
    <row r="24" spans="1:6" s="30" customFormat="1" ht="30" x14ac:dyDescent="0.25">
      <c r="A24" s="28">
        <v>2</v>
      </c>
      <c r="B24" s="23" t="s">
        <v>27</v>
      </c>
      <c r="C24" s="23" t="s">
        <v>28</v>
      </c>
      <c r="D24" s="23" t="s">
        <v>29</v>
      </c>
      <c r="E24" s="29">
        <v>10650839.050000001</v>
      </c>
      <c r="F24" s="29">
        <v>10958628.970000001</v>
      </c>
    </row>
    <row r="25" spans="1:6" s="30" customFormat="1" x14ac:dyDescent="0.25">
      <c r="A25" s="28">
        <v>2</v>
      </c>
      <c r="B25" s="23" t="s">
        <v>27</v>
      </c>
      <c r="C25" s="23" t="s">
        <v>30</v>
      </c>
      <c r="D25" s="23" t="s">
        <v>31</v>
      </c>
      <c r="E25" s="29">
        <v>0</v>
      </c>
      <c r="F25" s="29">
        <v>0</v>
      </c>
    </row>
    <row r="26" spans="1:6" s="30" customFormat="1" x14ac:dyDescent="0.25">
      <c r="A26" s="28">
        <v>2</v>
      </c>
      <c r="B26" s="23" t="s">
        <v>27</v>
      </c>
      <c r="C26" s="23" t="s">
        <v>32</v>
      </c>
      <c r="D26" s="23" t="s">
        <v>33</v>
      </c>
      <c r="E26" s="29">
        <v>0</v>
      </c>
      <c r="F26" s="29">
        <v>0</v>
      </c>
    </row>
    <row r="27" spans="1:6" s="30" customFormat="1" ht="30" x14ac:dyDescent="0.25">
      <c r="A27" s="28">
        <v>2</v>
      </c>
      <c r="B27" s="23" t="s">
        <v>27</v>
      </c>
      <c r="C27" s="23" t="s">
        <v>34</v>
      </c>
      <c r="D27" s="23" t="s">
        <v>35</v>
      </c>
      <c r="E27" s="29">
        <v>20000</v>
      </c>
      <c r="F27" s="29">
        <v>0</v>
      </c>
    </row>
    <row r="28" spans="1:6" s="30" customFormat="1" ht="30" x14ac:dyDescent="0.25">
      <c r="A28" s="28">
        <v>2</v>
      </c>
      <c r="B28" s="23" t="s">
        <v>27</v>
      </c>
      <c r="C28" s="23" t="s">
        <v>36</v>
      </c>
      <c r="D28" s="23" t="s">
        <v>37</v>
      </c>
      <c r="E28" s="29">
        <v>0</v>
      </c>
      <c r="F28" s="29">
        <v>0</v>
      </c>
    </row>
    <row r="29" spans="1:6" s="30" customFormat="1" x14ac:dyDescent="0.25">
      <c r="A29" s="32"/>
      <c r="B29" s="32" t="s">
        <v>38</v>
      </c>
      <c r="C29" s="33"/>
      <c r="D29" s="33"/>
      <c r="E29" s="33">
        <f>SUM(E24:E28)</f>
        <v>10670839.050000001</v>
      </c>
      <c r="F29" s="33">
        <f>SUM(F24:F28)</f>
        <v>10958628.970000001</v>
      </c>
    </row>
    <row r="30" spans="1:6" s="30" customFormat="1" x14ac:dyDescent="0.25">
      <c r="A30" s="34"/>
      <c r="B30" s="35"/>
      <c r="C30" s="35"/>
      <c r="D30" s="35"/>
      <c r="E30" s="35"/>
      <c r="F30" s="35"/>
    </row>
    <row r="31" spans="1:6" s="30" customFormat="1" ht="30" x14ac:dyDescent="0.25">
      <c r="A31" s="28">
        <v>3</v>
      </c>
      <c r="B31" s="23" t="s">
        <v>39</v>
      </c>
      <c r="C31" s="23" t="s">
        <v>40</v>
      </c>
      <c r="D31" s="23" t="s">
        <v>41</v>
      </c>
      <c r="E31" s="29">
        <v>1164195.54</v>
      </c>
      <c r="F31" s="29">
        <v>1157494.83</v>
      </c>
    </row>
    <row r="32" spans="1:6" s="30" customFormat="1" ht="45" x14ac:dyDescent="0.25">
      <c r="A32" s="28">
        <v>3</v>
      </c>
      <c r="B32" s="23" t="s">
        <v>39</v>
      </c>
      <c r="C32" s="23" t="s">
        <v>42</v>
      </c>
      <c r="D32" s="23" t="s">
        <v>43</v>
      </c>
      <c r="E32" s="29">
        <v>721172.95</v>
      </c>
      <c r="F32" s="29">
        <v>331498.78000000003</v>
      </c>
    </row>
    <row r="33" spans="1:6" s="30" customFormat="1" x14ac:dyDescent="0.25">
      <c r="A33" s="28">
        <v>3</v>
      </c>
      <c r="B33" s="23" t="s">
        <v>39</v>
      </c>
      <c r="C33" s="23" t="s">
        <v>44</v>
      </c>
      <c r="D33" s="23" t="s">
        <v>45</v>
      </c>
      <c r="E33" s="29">
        <v>3502.74</v>
      </c>
      <c r="F33" s="29">
        <v>3505.11</v>
      </c>
    </row>
    <row r="34" spans="1:6" s="30" customFormat="1" x14ac:dyDescent="0.25">
      <c r="A34" s="28">
        <v>3</v>
      </c>
      <c r="B34" s="23" t="s">
        <v>39</v>
      </c>
      <c r="C34" s="23" t="s">
        <v>46</v>
      </c>
      <c r="D34" s="23" t="s">
        <v>47</v>
      </c>
      <c r="E34" s="29">
        <v>0</v>
      </c>
      <c r="F34" s="29">
        <v>0</v>
      </c>
    </row>
    <row r="35" spans="1:6" s="30" customFormat="1" x14ac:dyDescent="0.25">
      <c r="A35" s="28">
        <v>3</v>
      </c>
      <c r="B35" s="23" t="s">
        <v>39</v>
      </c>
      <c r="C35" s="23" t="s">
        <v>48</v>
      </c>
      <c r="D35" s="23" t="s">
        <v>49</v>
      </c>
      <c r="E35" s="29">
        <v>581805.78</v>
      </c>
      <c r="F35" s="29">
        <v>474797.72</v>
      </c>
    </row>
    <row r="36" spans="1:6" s="30" customFormat="1" x14ac:dyDescent="0.25">
      <c r="A36" s="32"/>
      <c r="B36" s="32" t="s">
        <v>50</v>
      </c>
      <c r="C36" s="33"/>
      <c r="D36" s="33"/>
      <c r="E36" s="33">
        <f>SUM(E31:E35)</f>
        <v>2470677.0099999998</v>
      </c>
      <c r="F36" s="33">
        <f>SUM(F31:F35)</f>
        <v>1967296.4400000002</v>
      </c>
    </row>
    <row r="37" spans="1:6" s="30" customFormat="1" x14ac:dyDescent="0.25">
      <c r="A37" s="34"/>
      <c r="B37" s="35"/>
      <c r="C37" s="35"/>
      <c r="D37" s="35"/>
      <c r="E37" s="35"/>
      <c r="F37" s="35"/>
    </row>
    <row r="38" spans="1:6" s="30" customFormat="1" x14ac:dyDescent="0.25">
      <c r="A38" s="28">
        <v>4</v>
      </c>
      <c r="B38" s="23" t="s">
        <v>51</v>
      </c>
      <c r="C38" s="23" t="s">
        <v>52</v>
      </c>
      <c r="D38" s="23" t="s">
        <v>53</v>
      </c>
      <c r="E38" s="29">
        <v>107563.35</v>
      </c>
      <c r="F38" s="29">
        <v>108499.03</v>
      </c>
    </row>
    <row r="39" spans="1:6" s="30" customFormat="1" x14ac:dyDescent="0.25">
      <c r="A39" s="28">
        <v>4</v>
      </c>
      <c r="B39" s="23" t="s">
        <v>51</v>
      </c>
      <c r="C39" s="23" t="s">
        <v>54</v>
      </c>
      <c r="D39" s="23" t="s">
        <v>55</v>
      </c>
      <c r="E39" s="29">
        <v>1979590.85</v>
      </c>
      <c r="F39" s="29">
        <v>2898743.78</v>
      </c>
    </row>
    <row r="40" spans="1:6" s="30" customFormat="1" x14ac:dyDescent="0.25">
      <c r="A40" s="28">
        <v>4</v>
      </c>
      <c r="B40" s="23" t="s">
        <v>51</v>
      </c>
      <c r="C40" s="23" t="s">
        <v>56</v>
      </c>
      <c r="D40" s="23" t="s">
        <v>57</v>
      </c>
      <c r="E40" s="29">
        <v>0</v>
      </c>
      <c r="F40" s="29">
        <v>0</v>
      </c>
    </row>
    <row r="41" spans="1:6" s="30" customFormat="1" ht="30" x14ac:dyDescent="0.25">
      <c r="A41" s="28">
        <v>4</v>
      </c>
      <c r="B41" s="23" t="s">
        <v>51</v>
      </c>
      <c r="C41" s="23" t="s">
        <v>58</v>
      </c>
      <c r="D41" s="23" t="s">
        <v>59</v>
      </c>
      <c r="E41" s="29">
        <v>228</v>
      </c>
      <c r="F41" s="29">
        <v>228</v>
      </c>
    </row>
    <row r="42" spans="1:6" s="30" customFormat="1" x14ac:dyDescent="0.25">
      <c r="A42" s="28">
        <v>4</v>
      </c>
      <c r="B42" s="23" t="s">
        <v>51</v>
      </c>
      <c r="C42" s="23" t="s">
        <v>60</v>
      </c>
      <c r="D42" s="23" t="s">
        <v>61</v>
      </c>
      <c r="E42" s="29">
        <v>665280.57999999996</v>
      </c>
      <c r="F42" s="29">
        <v>632141.77</v>
      </c>
    </row>
    <row r="43" spans="1:6" s="30" customFormat="1" x14ac:dyDescent="0.25">
      <c r="A43" s="32"/>
      <c r="B43" s="32" t="s">
        <v>62</v>
      </c>
      <c r="C43" s="33"/>
      <c r="D43" s="33"/>
      <c r="E43" s="33">
        <f>SUM(E38:E42)</f>
        <v>2752662.7800000003</v>
      </c>
      <c r="F43" s="33">
        <f>SUM(F38:F42)</f>
        <v>3639612.5799999996</v>
      </c>
    </row>
    <row r="44" spans="1:6" s="30" customFormat="1" x14ac:dyDescent="0.25">
      <c r="A44" s="34"/>
      <c r="B44" s="35"/>
      <c r="C44" s="35"/>
      <c r="D44" s="35"/>
      <c r="E44" s="35"/>
      <c r="F44" s="35"/>
    </row>
    <row r="45" spans="1:6" s="30" customFormat="1" ht="30" x14ac:dyDescent="0.25">
      <c r="A45" s="28">
        <v>5</v>
      </c>
      <c r="B45" s="23" t="s">
        <v>63</v>
      </c>
      <c r="C45" s="23" t="s">
        <v>64</v>
      </c>
      <c r="D45" s="23" t="s">
        <v>65</v>
      </c>
      <c r="E45" s="29">
        <v>0</v>
      </c>
      <c r="F45" s="29">
        <v>0</v>
      </c>
    </row>
    <row r="46" spans="1:6" s="30" customFormat="1" ht="30" x14ac:dyDescent="0.25">
      <c r="A46" s="28">
        <v>5</v>
      </c>
      <c r="B46" s="23" t="s">
        <v>63</v>
      </c>
      <c r="C46" s="23" t="s">
        <v>66</v>
      </c>
      <c r="D46" s="23" t="s">
        <v>67</v>
      </c>
      <c r="E46" s="29">
        <v>0</v>
      </c>
      <c r="F46" s="29">
        <v>0</v>
      </c>
    </row>
    <row r="47" spans="1:6" s="30" customFormat="1" ht="30" x14ac:dyDescent="0.25">
      <c r="A47" s="28">
        <v>5</v>
      </c>
      <c r="B47" s="23" t="s">
        <v>63</v>
      </c>
      <c r="C47" s="23" t="s">
        <v>68</v>
      </c>
      <c r="D47" s="23" t="s">
        <v>69</v>
      </c>
      <c r="E47" s="29">
        <v>0</v>
      </c>
      <c r="F47" s="29">
        <v>0</v>
      </c>
    </row>
    <row r="48" spans="1:6" s="30" customFormat="1" ht="30" x14ac:dyDescent="0.25">
      <c r="A48" s="28">
        <v>5</v>
      </c>
      <c r="B48" s="23" t="s">
        <v>63</v>
      </c>
      <c r="C48" s="23" t="s">
        <v>70</v>
      </c>
      <c r="D48" s="23" t="s">
        <v>71</v>
      </c>
      <c r="E48" s="29">
        <v>0</v>
      </c>
      <c r="F48" s="29">
        <v>0</v>
      </c>
    </row>
    <row r="49" spans="1:6" s="30" customFormat="1" x14ac:dyDescent="0.25">
      <c r="A49" s="32"/>
      <c r="B49" s="32" t="s">
        <v>72</v>
      </c>
      <c r="C49" s="33"/>
      <c r="D49" s="33"/>
      <c r="E49" s="33">
        <f>SUM(E45:E48)</f>
        <v>0</v>
      </c>
      <c r="F49" s="33">
        <f>SUM(F45:F48)</f>
        <v>0</v>
      </c>
    </row>
    <row r="50" spans="1:6" s="30" customFormat="1" x14ac:dyDescent="0.25">
      <c r="A50" s="34"/>
      <c r="B50" s="35"/>
      <c r="C50" s="35"/>
      <c r="D50" s="35"/>
      <c r="E50" s="35"/>
      <c r="F50" s="35"/>
    </row>
    <row r="51" spans="1:6" s="30" customFormat="1" x14ac:dyDescent="0.25">
      <c r="A51" s="28">
        <v>6</v>
      </c>
      <c r="B51" s="23" t="s">
        <v>73</v>
      </c>
      <c r="C51" s="23" t="s">
        <v>74</v>
      </c>
      <c r="D51" s="23" t="s">
        <v>75</v>
      </c>
      <c r="E51" s="29">
        <v>0</v>
      </c>
      <c r="F51" s="29">
        <v>0</v>
      </c>
    </row>
    <row r="52" spans="1:6" s="30" customFormat="1" x14ac:dyDescent="0.25">
      <c r="A52" s="28">
        <v>6</v>
      </c>
      <c r="B52" s="23" t="s">
        <v>73</v>
      </c>
      <c r="C52" s="23" t="s">
        <v>76</v>
      </c>
      <c r="D52" s="23" t="s">
        <v>77</v>
      </c>
      <c r="E52" s="29">
        <v>0</v>
      </c>
      <c r="F52" s="29">
        <v>0</v>
      </c>
    </row>
    <row r="53" spans="1:6" s="30" customFormat="1" ht="45" x14ac:dyDescent="0.25">
      <c r="A53" s="28">
        <v>6</v>
      </c>
      <c r="B53" s="23" t="s">
        <v>73</v>
      </c>
      <c r="C53" s="23" t="s">
        <v>78</v>
      </c>
      <c r="D53" s="23" t="s">
        <v>79</v>
      </c>
      <c r="E53" s="29">
        <v>0</v>
      </c>
      <c r="F53" s="29">
        <v>0</v>
      </c>
    </row>
    <row r="54" spans="1:6" s="30" customFormat="1" x14ac:dyDescent="0.25">
      <c r="A54" s="28">
        <v>6</v>
      </c>
      <c r="B54" s="23" t="s">
        <v>73</v>
      </c>
      <c r="C54" s="23" t="s">
        <v>80</v>
      </c>
      <c r="D54" s="23" t="s">
        <v>81</v>
      </c>
      <c r="E54" s="29">
        <v>0</v>
      </c>
      <c r="F54" s="29">
        <v>0</v>
      </c>
    </row>
    <row r="55" spans="1:6" s="30" customFormat="1" x14ac:dyDescent="0.25">
      <c r="A55" s="32"/>
      <c r="B55" s="32" t="s">
        <v>82</v>
      </c>
      <c r="C55" s="33"/>
      <c r="D55" s="33"/>
      <c r="E55" s="33">
        <f>SUM(E51:E54)</f>
        <v>0</v>
      </c>
      <c r="F55" s="33">
        <f>SUM(F51:F54)</f>
        <v>0</v>
      </c>
    </row>
    <row r="56" spans="1:6" s="30" customFormat="1" x14ac:dyDescent="0.25">
      <c r="A56" s="34"/>
      <c r="B56" s="35"/>
      <c r="C56" s="35"/>
      <c r="D56" s="35"/>
      <c r="E56" s="35"/>
      <c r="F56" s="35"/>
    </row>
    <row r="57" spans="1:6" s="30" customFormat="1" ht="30" x14ac:dyDescent="0.25">
      <c r="A57" s="28">
        <v>7</v>
      </c>
      <c r="B57" s="23" t="s">
        <v>83</v>
      </c>
      <c r="C57" s="23" t="s">
        <v>84</v>
      </c>
      <c r="D57" s="23" t="s">
        <v>83</v>
      </c>
      <c r="E57" s="29">
        <v>0</v>
      </c>
      <c r="F57" s="29">
        <v>0</v>
      </c>
    </row>
    <row r="58" spans="1:6" s="30" customFormat="1" x14ac:dyDescent="0.25">
      <c r="A58" s="32"/>
      <c r="B58" s="32" t="s">
        <v>85</v>
      </c>
      <c r="C58" s="33"/>
      <c r="D58" s="33"/>
      <c r="E58" s="33">
        <f>SUM(E57)</f>
        <v>0</v>
      </c>
      <c r="F58" s="33">
        <f>SUM(F57)</f>
        <v>0</v>
      </c>
    </row>
    <row r="59" spans="1:6" s="30" customFormat="1" x14ac:dyDescent="0.25">
      <c r="A59" s="34"/>
      <c r="B59" s="35"/>
      <c r="C59" s="35"/>
      <c r="D59" s="35"/>
      <c r="E59" s="35"/>
      <c r="F59" s="35"/>
    </row>
    <row r="60" spans="1:6" s="30" customFormat="1" ht="30" x14ac:dyDescent="0.25">
      <c r="A60" s="28">
        <v>9</v>
      </c>
      <c r="B60" s="23" t="s">
        <v>86</v>
      </c>
      <c r="C60" s="23" t="s">
        <v>87</v>
      </c>
      <c r="D60" s="23" t="s">
        <v>88</v>
      </c>
      <c r="E60" s="29">
        <v>3935905.79</v>
      </c>
      <c r="F60" s="29">
        <v>3935905.79</v>
      </c>
    </row>
    <row r="61" spans="1:6" s="30" customFormat="1" ht="30" x14ac:dyDescent="0.25">
      <c r="A61" s="28">
        <v>9</v>
      </c>
      <c r="B61" s="23" t="s">
        <v>86</v>
      </c>
      <c r="C61" s="23" t="s">
        <v>89</v>
      </c>
      <c r="D61" s="23" t="s">
        <v>90</v>
      </c>
      <c r="E61" s="29">
        <v>402278.86</v>
      </c>
      <c r="F61" s="29">
        <v>380256.27</v>
      </c>
    </row>
    <row r="62" spans="1:6" s="30" customFormat="1" x14ac:dyDescent="0.25">
      <c r="A62" s="32"/>
      <c r="B62" s="32" t="s">
        <v>91</v>
      </c>
      <c r="C62" s="33"/>
      <c r="D62" s="33"/>
      <c r="E62" s="33">
        <f>SUM(E60:E61)</f>
        <v>4338184.6500000004</v>
      </c>
      <c r="F62" s="33">
        <f>SUM(F60:F61)</f>
        <v>4316162.0600000005</v>
      </c>
    </row>
    <row r="63" spans="1:6" s="30" customFormat="1" x14ac:dyDescent="0.25">
      <c r="A63" s="36" t="s">
        <v>92</v>
      </c>
      <c r="B63" s="37"/>
      <c r="C63" s="38"/>
      <c r="D63" s="37"/>
      <c r="E63" s="39">
        <f>E22+E29+E36+E43+E49+E55+E58+E62</f>
        <v>29177108.689999998</v>
      </c>
      <c r="F63" s="39">
        <f>F22+F29+F36+F43+F49+F55+F58+F62</f>
        <v>29355076.549999997</v>
      </c>
    </row>
    <row r="64" spans="1:6" s="30" customFormat="1" x14ac:dyDescent="0.25">
      <c r="A64" s="36" t="s">
        <v>93</v>
      </c>
      <c r="B64" s="37"/>
      <c r="C64" s="38"/>
      <c r="D64" s="37"/>
      <c r="E64" s="39">
        <f>E63+E9+E10+E11+E12</f>
        <v>43099062.709999993</v>
      </c>
      <c r="F64" s="39">
        <f>F63+F9+F10+F11+F12</f>
        <v>56284667.879999995</v>
      </c>
    </row>
    <row r="65" spans="1:6" s="30" customFormat="1" x14ac:dyDescent="0.25">
      <c r="E65" s="40"/>
      <c r="F65" s="40"/>
    </row>
    <row r="66" spans="1:6" x14ac:dyDescent="0.25">
      <c r="A66" s="30"/>
      <c r="B66" s="30"/>
      <c r="C66" s="30"/>
      <c r="D66" s="30"/>
      <c r="E66" s="40"/>
      <c r="F66" s="40"/>
    </row>
    <row r="67" spans="1:6" x14ac:dyDescent="0.25">
      <c r="A67" s="30"/>
      <c r="B67" s="30"/>
      <c r="C67" s="30"/>
      <c r="D67" s="30"/>
      <c r="E67" s="40"/>
      <c r="F67" s="40"/>
    </row>
  </sheetData>
  <mergeCells count="2">
    <mergeCell ref="C3:G3"/>
    <mergeCell ref="C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4B5EB-1923-4057-B4D6-9C8A686F1104}">
  <sheetPr>
    <pageSetUpPr fitToPage="1"/>
  </sheetPr>
  <dimension ref="A1:S232"/>
  <sheetViews>
    <sheetView tabSelected="1" zoomScaleNormal="100" workbookViewId="0">
      <selection activeCell="P12" sqref="P12"/>
    </sheetView>
  </sheetViews>
  <sheetFormatPr defaultRowHeight="15" x14ac:dyDescent="0.25"/>
  <cols>
    <col min="1" max="1" width="4.140625" style="5" customWidth="1"/>
    <col min="2" max="2" width="13.7109375" style="30" customWidth="1"/>
    <col min="3" max="3" width="4" style="5" bestFit="1" customWidth="1"/>
    <col min="4" max="4" width="19.85546875" style="30" customWidth="1"/>
    <col min="5" max="7" width="12.7109375" style="5" bestFit="1" customWidth="1"/>
    <col min="8" max="8" width="11.85546875" style="5" bestFit="1" customWidth="1"/>
    <col min="9" max="9" width="10.28515625" style="5" bestFit="1" customWidth="1"/>
    <col min="10" max="10" width="11.85546875" style="5" bestFit="1" customWidth="1"/>
    <col min="11" max="11" width="11.7109375" style="5" bestFit="1" customWidth="1"/>
    <col min="12" max="12" width="10.5703125" style="5" bestFit="1" customWidth="1"/>
    <col min="13" max="13" width="11.7109375" style="5" bestFit="1" customWidth="1"/>
    <col min="14" max="14" width="11.85546875" style="5" bestFit="1" customWidth="1"/>
    <col min="15" max="15" width="10.42578125" style="5" bestFit="1" customWidth="1"/>
    <col min="16" max="16" width="11.85546875" style="5" bestFit="1" customWidth="1"/>
    <col min="17" max="17" width="11.7109375" style="5" bestFit="1" customWidth="1"/>
    <col min="18" max="18" width="12" style="5" bestFit="1" customWidth="1"/>
    <col min="19" max="19" width="11.7109375" style="5" bestFit="1" customWidth="1"/>
    <col min="20" max="256" width="9.140625" style="5"/>
    <col min="257" max="257" width="4.140625" style="5" customWidth="1"/>
    <col min="258" max="258" width="13.7109375" style="5" customWidth="1"/>
    <col min="259" max="259" width="4" style="5" bestFit="1" customWidth="1"/>
    <col min="260" max="260" width="19.85546875" style="5" customWidth="1"/>
    <col min="261" max="263" width="12.7109375" style="5" bestFit="1" customWidth="1"/>
    <col min="264" max="264" width="11.85546875" style="5" bestFit="1" customWidth="1"/>
    <col min="265" max="265" width="10.28515625" style="5" bestFit="1" customWidth="1"/>
    <col min="266" max="266" width="11.85546875" style="5" bestFit="1" customWidth="1"/>
    <col min="267" max="267" width="11.7109375" style="5" bestFit="1" customWidth="1"/>
    <col min="268" max="268" width="10.5703125" style="5" bestFit="1" customWidth="1"/>
    <col min="269" max="269" width="11.7109375" style="5" bestFit="1" customWidth="1"/>
    <col min="270" max="270" width="11.85546875" style="5" bestFit="1" customWidth="1"/>
    <col min="271" max="271" width="10.42578125" style="5" bestFit="1" customWidth="1"/>
    <col min="272" max="272" width="11.85546875" style="5" bestFit="1" customWidth="1"/>
    <col min="273" max="273" width="11.7109375" style="5" bestFit="1" customWidth="1"/>
    <col min="274" max="274" width="12" style="5" bestFit="1" customWidth="1"/>
    <col min="275" max="275" width="11.7109375" style="5" bestFit="1" customWidth="1"/>
    <col min="276" max="512" width="9.140625" style="5"/>
    <col min="513" max="513" width="4.140625" style="5" customWidth="1"/>
    <col min="514" max="514" width="13.7109375" style="5" customWidth="1"/>
    <col min="515" max="515" width="4" style="5" bestFit="1" customWidth="1"/>
    <col min="516" max="516" width="19.85546875" style="5" customWidth="1"/>
    <col min="517" max="519" width="12.7109375" style="5" bestFit="1" customWidth="1"/>
    <col min="520" max="520" width="11.85546875" style="5" bestFit="1" customWidth="1"/>
    <col min="521" max="521" width="10.28515625" style="5" bestFit="1" customWidth="1"/>
    <col min="522" max="522" width="11.85546875" style="5" bestFit="1" customWidth="1"/>
    <col min="523" max="523" width="11.7109375" style="5" bestFit="1" customWidth="1"/>
    <col min="524" max="524" width="10.5703125" style="5" bestFit="1" customWidth="1"/>
    <col min="525" max="525" width="11.7109375" style="5" bestFit="1" customWidth="1"/>
    <col min="526" max="526" width="11.85546875" style="5" bestFit="1" customWidth="1"/>
    <col min="527" max="527" width="10.42578125" style="5" bestFit="1" customWidth="1"/>
    <col min="528" max="528" width="11.85546875" style="5" bestFit="1" customWidth="1"/>
    <col min="529" max="529" width="11.7109375" style="5" bestFit="1" customWidth="1"/>
    <col min="530" max="530" width="12" style="5" bestFit="1" customWidth="1"/>
    <col min="531" max="531" width="11.7109375" style="5" bestFit="1" customWidth="1"/>
    <col min="532" max="768" width="9.140625" style="5"/>
    <col min="769" max="769" width="4.140625" style="5" customWidth="1"/>
    <col min="770" max="770" width="13.7109375" style="5" customWidth="1"/>
    <col min="771" max="771" width="4" style="5" bestFit="1" customWidth="1"/>
    <col min="772" max="772" width="19.85546875" style="5" customWidth="1"/>
    <col min="773" max="775" width="12.7109375" style="5" bestFit="1" customWidth="1"/>
    <col min="776" max="776" width="11.85546875" style="5" bestFit="1" customWidth="1"/>
    <col min="777" max="777" width="10.28515625" style="5" bestFit="1" customWidth="1"/>
    <col min="778" max="778" width="11.85546875" style="5" bestFit="1" customWidth="1"/>
    <col min="779" max="779" width="11.7109375" style="5" bestFit="1" customWidth="1"/>
    <col min="780" max="780" width="10.5703125" style="5" bestFit="1" customWidth="1"/>
    <col min="781" max="781" width="11.7109375" style="5" bestFit="1" customWidth="1"/>
    <col min="782" max="782" width="11.85546875" style="5" bestFit="1" customWidth="1"/>
    <col min="783" max="783" width="10.42578125" style="5" bestFit="1" customWidth="1"/>
    <col min="784" max="784" width="11.85546875" style="5" bestFit="1" customWidth="1"/>
    <col min="785" max="785" width="11.7109375" style="5" bestFit="1" customWidth="1"/>
    <col min="786" max="786" width="12" style="5" bestFit="1" customWidth="1"/>
    <col min="787" max="787" width="11.7109375" style="5" bestFit="1" customWidth="1"/>
    <col min="788" max="1024" width="9.140625" style="5"/>
    <col min="1025" max="1025" width="4.140625" style="5" customWidth="1"/>
    <col min="1026" max="1026" width="13.7109375" style="5" customWidth="1"/>
    <col min="1027" max="1027" width="4" style="5" bestFit="1" customWidth="1"/>
    <col min="1028" max="1028" width="19.85546875" style="5" customWidth="1"/>
    <col min="1029" max="1031" width="12.7109375" style="5" bestFit="1" customWidth="1"/>
    <col min="1032" max="1032" width="11.85546875" style="5" bestFit="1" customWidth="1"/>
    <col min="1033" max="1033" width="10.28515625" style="5" bestFit="1" customWidth="1"/>
    <col min="1034" max="1034" width="11.85546875" style="5" bestFit="1" customWidth="1"/>
    <col min="1035" max="1035" width="11.7109375" style="5" bestFit="1" customWidth="1"/>
    <col min="1036" max="1036" width="10.5703125" style="5" bestFit="1" customWidth="1"/>
    <col min="1037" max="1037" width="11.7109375" style="5" bestFit="1" customWidth="1"/>
    <col min="1038" max="1038" width="11.85546875" style="5" bestFit="1" customWidth="1"/>
    <col min="1039" max="1039" width="10.42578125" style="5" bestFit="1" customWidth="1"/>
    <col min="1040" max="1040" width="11.85546875" style="5" bestFit="1" customWidth="1"/>
    <col min="1041" max="1041" width="11.7109375" style="5" bestFit="1" customWidth="1"/>
    <col min="1042" max="1042" width="12" style="5" bestFit="1" customWidth="1"/>
    <col min="1043" max="1043" width="11.7109375" style="5" bestFit="1" customWidth="1"/>
    <col min="1044" max="1280" width="9.140625" style="5"/>
    <col min="1281" max="1281" width="4.140625" style="5" customWidth="1"/>
    <col min="1282" max="1282" width="13.7109375" style="5" customWidth="1"/>
    <col min="1283" max="1283" width="4" style="5" bestFit="1" customWidth="1"/>
    <col min="1284" max="1284" width="19.85546875" style="5" customWidth="1"/>
    <col min="1285" max="1287" width="12.7109375" style="5" bestFit="1" customWidth="1"/>
    <col min="1288" max="1288" width="11.85546875" style="5" bestFit="1" customWidth="1"/>
    <col min="1289" max="1289" width="10.28515625" style="5" bestFit="1" customWidth="1"/>
    <col min="1290" max="1290" width="11.85546875" style="5" bestFit="1" customWidth="1"/>
    <col min="1291" max="1291" width="11.7109375" style="5" bestFit="1" customWidth="1"/>
    <col min="1292" max="1292" width="10.5703125" style="5" bestFit="1" customWidth="1"/>
    <col min="1293" max="1293" width="11.7109375" style="5" bestFit="1" customWidth="1"/>
    <col min="1294" max="1294" width="11.85546875" style="5" bestFit="1" customWidth="1"/>
    <col min="1295" max="1295" width="10.42578125" style="5" bestFit="1" customWidth="1"/>
    <col min="1296" max="1296" width="11.85546875" style="5" bestFit="1" customWidth="1"/>
    <col min="1297" max="1297" width="11.7109375" style="5" bestFit="1" customWidth="1"/>
    <col min="1298" max="1298" width="12" style="5" bestFit="1" customWidth="1"/>
    <col min="1299" max="1299" width="11.7109375" style="5" bestFit="1" customWidth="1"/>
    <col min="1300" max="1536" width="9.140625" style="5"/>
    <col min="1537" max="1537" width="4.140625" style="5" customWidth="1"/>
    <col min="1538" max="1538" width="13.7109375" style="5" customWidth="1"/>
    <col min="1539" max="1539" width="4" style="5" bestFit="1" customWidth="1"/>
    <col min="1540" max="1540" width="19.85546875" style="5" customWidth="1"/>
    <col min="1541" max="1543" width="12.7109375" style="5" bestFit="1" customWidth="1"/>
    <col min="1544" max="1544" width="11.85546875" style="5" bestFit="1" customWidth="1"/>
    <col min="1545" max="1545" width="10.28515625" style="5" bestFit="1" customWidth="1"/>
    <col min="1546" max="1546" width="11.85546875" style="5" bestFit="1" customWidth="1"/>
    <col min="1547" max="1547" width="11.7109375" style="5" bestFit="1" customWidth="1"/>
    <col min="1548" max="1548" width="10.5703125" style="5" bestFit="1" customWidth="1"/>
    <col min="1549" max="1549" width="11.7109375" style="5" bestFit="1" customWidth="1"/>
    <col min="1550" max="1550" width="11.85546875" style="5" bestFit="1" customWidth="1"/>
    <col min="1551" max="1551" width="10.42578125" style="5" bestFit="1" customWidth="1"/>
    <col min="1552" max="1552" width="11.85546875" style="5" bestFit="1" customWidth="1"/>
    <col min="1553" max="1553" width="11.7109375" style="5" bestFit="1" customWidth="1"/>
    <col min="1554" max="1554" width="12" style="5" bestFit="1" customWidth="1"/>
    <col min="1555" max="1555" width="11.7109375" style="5" bestFit="1" customWidth="1"/>
    <col min="1556" max="1792" width="9.140625" style="5"/>
    <col min="1793" max="1793" width="4.140625" style="5" customWidth="1"/>
    <col min="1794" max="1794" width="13.7109375" style="5" customWidth="1"/>
    <col min="1795" max="1795" width="4" style="5" bestFit="1" customWidth="1"/>
    <col min="1796" max="1796" width="19.85546875" style="5" customWidth="1"/>
    <col min="1797" max="1799" width="12.7109375" style="5" bestFit="1" customWidth="1"/>
    <col min="1800" max="1800" width="11.85546875" style="5" bestFit="1" customWidth="1"/>
    <col min="1801" max="1801" width="10.28515625" style="5" bestFit="1" customWidth="1"/>
    <col min="1802" max="1802" width="11.85546875" style="5" bestFit="1" customWidth="1"/>
    <col min="1803" max="1803" width="11.7109375" style="5" bestFit="1" customWidth="1"/>
    <col min="1804" max="1804" width="10.5703125" style="5" bestFit="1" customWidth="1"/>
    <col min="1805" max="1805" width="11.7109375" style="5" bestFit="1" customWidth="1"/>
    <col min="1806" max="1806" width="11.85546875" style="5" bestFit="1" customWidth="1"/>
    <col min="1807" max="1807" width="10.42578125" style="5" bestFit="1" customWidth="1"/>
    <col min="1808" max="1808" width="11.85546875" style="5" bestFit="1" customWidth="1"/>
    <col min="1809" max="1809" width="11.7109375" style="5" bestFit="1" customWidth="1"/>
    <col min="1810" max="1810" width="12" style="5" bestFit="1" customWidth="1"/>
    <col min="1811" max="1811" width="11.7109375" style="5" bestFit="1" customWidth="1"/>
    <col min="1812" max="2048" width="9.140625" style="5"/>
    <col min="2049" max="2049" width="4.140625" style="5" customWidth="1"/>
    <col min="2050" max="2050" width="13.7109375" style="5" customWidth="1"/>
    <col min="2051" max="2051" width="4" style="5" bestFit="1" customWidth="1"/>
    <col min="2052" max="2052" width="19.85546875" style="5" customWidth="1"/>
    <col min="2053" max="2055" width="12.7109375" style="5" bestFit="1" customWidth="1"/>
    <col min="2056" max="2056" width="11.85546875" style="5" bestFit="1" customWidth="1"/>
    <col min="2057" max="2057" width="10.28515625" style="5" bestFit="1" customWidth="1"/>
    <col min="2058" max="2058" width="11.85546875" style="5" bestFit="1" customWidth="1"/>
    <col min="2059" max="2059" width="11.7109375" style="5" bestFit="1" customWidth="1"/>
    <col min="2060" max="2060" width="10.5703125" style="5" bestFit="1" customWidth="1"/>
    <col min="2061" max="2061" width="11.7109375" style="5" bestFit="1" customWidth="1"/>
    <col min="2062" max="2062" width="11.85546875" style="5" bestFit="1" customWidth="1"/>
    <col min="2063" max="2063" width="10.42578125" style="5" bestFit="1" customWidth="1"/>
    <col min="2064" max="2064" width="11.85546875" style="5" bestFit="1" customWidth="1"/>
    <col min="2065" max="2065" width="11.7109375" style="5" bestFit="1" customWidth="1"/>
    <col min="2066" max="2066" width="12" style="5" bestFit="1" customWidth="1"/>
    <col min="2067" max="2067" width="11.7109375" style="5" bestFit="1" customWidth="1"/>
    <col min="2068" max="2304" width="9.140625" style="5"/>
    <col min="2305" max="2305" width="4.140625" style="5" customWidth="1"/>
    <col min="2306" max="2306" width="13.7109375" style="5" customWidth="1"/>
    <col min="2307" max="2307" width="4" style="5" bestFit="1" customWidth="1"/>
    <col min="2308" max="2308" width="19.85546875" style="5" customWidth="1"/>
    <col min="2309" max="2311" width="12.7109375" style="5" bestFit="1" customWidth="1"/>
    <col min="2312" max="2312" width="11.85546875" style="5" bestFit="1" customWidth="1"/>
    <col min="2313" max="2313" width="10.28515625" style="5" bestFit="1" customWidth="1"/>
    <col min="2314" max="2314" width="11.85546875" style="5" bestFit="1" customWidth="1"/>
    <col min="2315" max="2315" width="11.7109375" style="5" bestFit="1" customWidth="1"/>
    <col min="2316" max="2316" width="10.5703125" style="5" bestFit="1" customWidth="1"/>
    <col min="2317" max="2317" width="11.7109375" style="5" bestFit="1" customWidth="1"/>
    <col min="2318" max="2318" width="11.85546875" style="5" bestFit="1" customWidth="1"/>
    <col min="2319" max="2319" width="10.42578125" style="5" bestFit="1" customWidth="1"/>
    <col min="2320" max="2320" width="11.85546875" style="5" bestFit="1" customWidth="1"/>
    <col min="2321" max="2321" width="11.7109375" style="5" bestFit="1" customWidth="1"/>
    <col min="2322" max="2322" width="12" style="5" bestFit="1" customWidth="1"/>
    <col min="2323" max="2323" width="11.7109375" style="5" bestFit="1" customWidth="1"/>
    <col min="2324" max="2560" width="9.140625" style="5"/>
    <col min="2561" max="2561" width="4.140625" style="5" customWidth="1"/>
    <col min="2562" max="2562" width="13.7109375" style="5" customWidth="1"/>
    <col min="2563" max="2563" width="4" style="5" bestFit="1" customWidth="1"/>
    <col min="2564" max="2564" width="19.85546875" style="5" customWidth="1"/>
    <col min="2565" max="2567" width="12.7109375" style="5" bestFit="1" customWidth="1"/>
    <col min="2568" max="2568" width="11.85546875" style="5" bestFit="1" customWidth="1"/>
    <col min="2569" max="2569" width="10.28515625" style="5" bestFit="1" customWidth="1"/>
    <col min="2570" max="2570" width="11.85546875" style="5" bestFit="1" customWidth="1"/>
    <col min="2571" max="2571" width="11.7109375" style="5" bestFit="1" customWidth="1"/>
    <col min="2572" max="2572" width="10.5703125" style="5" bestFit="1" customWidth="1"/>
    <col min="2573" max="2573" width="11.7109375" style="5" bestFit="1" customWidth="1"/>
    <col min="2574" max="2574" width="11.85546875" style="5" bestFit="1" customWidth="1"/>
    <col min="2575" max="2575" width="10.42578125" style="5" bestFit="1" customWidth="1"/>
    <col min="2576" max="2576" width="11.85546875" style="5" bestFit="1" customWidth="1"/>
    <col min="2577" max="2577" width="11.7109375" style="5" bestFit="1" customWidth="1"/>
    <col min="2578" max="2578" width="12" style="5" bestFit="1" customWidth="1"/>
    <col min="2579" max="2579" width="11.7109375" style="5" bestFit="1" customWidth="1"/>
    <col min="2580" max="2816" width="9.140625" style="5"/>
    <col min="2817" max="2817" width="4.140625" style="5" customWidth="1"/>
    <col min="2818" max="2818" width="13.7109375" style="5" customWidth="1"/>
    <col min="2819" max="2819" width="4" style="5" bestFit="1" customWidth="1"/>
    <col min="2820" max="2820" width="19.85546875" style="5" customWidth="1"/>
    <col min="2821" max="2823" width="12.7109375" style="5" bestFit="1" customWidth="1"/>
    <col min="2824" max="2824" width="11.85546875" style="5" bestFit="1" customWidth="1"/>
    <col min="2825" max="2825" width="10.28515625" style="5" bestFit="1" customWidth="1"/>
    <col min="2826" max="2826" width="11.85546875" style="5" bestFit="1" customWidth="1"/>
    <col min="2827" max="2827" width="11.7109375" style="5" bestFit="1" customWidth="1"/>
    <col min="2828" max="2828" width="10.5703125" style="5" bestFit="1" customWidth="1"/>
    <col min="2829" max="2829" width="11.7109375" style="5" bestFit="1" customWidth="1"/>
    <col min="2830" max="2830" width="11.85546875" style="5" bestFit="1" customWidth="1"/>
    <col min="2831" max="2831" width="10.42578125" style="5" bestFit="1" customWidth="1"/>
    <col min="2832" max="2832" width="11.85546875" style="5" bestFit="1" customWidth="1"/>
    <col min="2833" max="2833" width="11.7109375" style="5" bestFit="1" customWidth="1"/>
    <col min="2834" max="2834" width="12" style="5" bestFit="1" customWidth="1"/>
    <col min="2835" max="2835" width="11.7109375" style="5" bestFit="1" customWidth="1"/>
    <col min="2836" max="3072" width="9.140625" style="5"/>
    <col min="3073" max="3073" width="4.140625" style="5" customWidth="1"/>
    <col min="3074" max="3074" width="13.7109375" style="5" customWidth="1"/>
    <col min="3075" max="3075" width="4" style="5" bestFit="1" customWidth="1"/>
    <col min="3076" max="3076" width="19.85546875" style="5" customWidth="1"/>
    <col min="3077" max="3079" width="12.7109375" style="5" bestFit="1" customWidth="1"/>
    <col min="3080" max="3080" width="11.85546875" style="5" bestFit="1" customWidth="1"/>
    <col min="3081" max="3081" width="10.28515625" style="5" bestFit="1" customWidth="1"/>
    <col min="3082" max="3082" width="11.85546875" style="5" bestFit="1" customWidth="1"/>
    <col min="3083" max="3083" width="11.7109375" style="5" bestFit="1" customWidth="1"/>
    <col min="3084" max="3084" width="10.5703125" style="5" bestFit="1" customWidth="1"/>
    <col min="3085" max="3085" width="11.7109375" style="5" bestFit="1" customWidth="1"/>
    <col min="3086" max="3086" width="11.85546875" style="5" bestFit="1" customWidth="1"/>
    <col min="3087" max="3087" width="10.42578125" style="5" bestFit="1" customWidth="1"/>
    <col min="3088" max="3088" width="11.85546875" style="5" bestFit="1" customWidth="1"/>
    <col min="3089" max="3089" width="11.7109375" style="5" bestFit="1" customWidth="1"/>
    <col min="3090" max="3090" width="12" style="5" bestFit="1" customWidth="1"/>
    <col min="3091" max="3091" width="11.7109375" style="5" bestFit="1" customWidth="1"/>
    <col min="3092" max="3328" width="9.140625" style="5"/>
    <col min="3329" max="3329" width="4.140625" style="5" customWidth="1"/>
    <col min="3330" max="3330" width="13.7109375" style="5" customWidth="1"/>
    <col min="3331" max="3331" width="4" style="5" bestFit="1" customWidth="1"/>
    <col min="3332" max="3332" width="19.85546875" style="5" customWidth="1"/>
    <col min="3333" max="3335" width="12.7109375" style="5" bestFit="1" customWidth="1"/>
    <col min="3336" max="3336" width="11.85546875" style="5" bestFit="1" customWidth="1"/>
    <col min="3337" max="3337" width="10.28515625" style="5" bestFit="1" customWidth="1"/>
    <col min="3338" max="3338" width="11.85546875" style="5" bestFit="1" customWidth="1"/>
    <col min="3339" max="3339" width="11.7109375" style="5" bestFit="1" customWidth="1"/>
    <col min="3340" max="3340" width="10.5703125" style="5" bestFit="1" customWidth="1"/>
    <col min="3341" max="3341" width="11.7109375" style="5" bestFit="1" customWidth="1"/>
    <col min="3342" max="3342" width="11.85546875" style="5" bestFit="1" customWidth="1"/>
    <col min="3343" max="3343" width="10.42578125" style="5" bestFit="1" customWidth="1"/>
    <col min="3344" max="3344" width="11.85546875" style="5" bestFit="1" customWidth="1"/>
    <col min="3345" max="3345" width="11.7109375" style="5" bestFit="1" customWidth="1"/>
    <col min="3346" max="3346" width="12" style="5" bestFit="1" customWidth="1"/>
    <col min="3347" max="3347" width="11.7109375" style="5" bestFit="1" customWidth="1"/>
    <col min="3348" max="3584" width="9.140625" style="5"/>
    <col min="3585" max="3585" width="4.140625" style="5" customWidth="1"/>
    <col min="3586" max="3586" width="13.7109375" style="5" customWidth="1"/>
    <col min="3587" max="3587" width="4" style="5" bestFit="1" customWidth="1"/>
    <col min="3588" max="3588" width="19.85546875" style="5" customWidth="1"/>
    <col min="3589" max="3591" width="12.7109375" style="5" bestFit="1" customWidth="1"/>
    <col min="3592" max="3592" width="11.85546875" style="5" bestFit="1" customWidth="1"/>
    <col min="3593" max="3593" width="10.28515625" style="5" bestFit="1" customWidth="1"/>
    <col min="3594" max="3594" width="11.85546875" style="5" bestFit="1" customWidth="1"/>
    <col min="3595" max="3595" width="11.7109375" style="5" bestFit="1" customWidth="1"/>
    <col min="3596" max="3596" width="10.5703125" style="5" bestFit="1" customWidth="1"/>
    <col min="3597" max="3597" width="11.7109375" style="5" bestFit="1" customWidth="1"/>
    <col min="3598" max="3598" width="11.85546875" style="5" bestFit="1" customWidth="1"/>
    <col min="3599" max="3599" width="10.42578125" style="5" bestFit="1" customWidth="1"/>
    <col min="3600" max="3600" width="11.85546875" style="5" bestFit="1" customWidth="1"/>
    <col min="3601" max="3601" width="11.7109375" style="5" bestFit="1" customWidth="1"/>
    <col min="3602" max="3602" width="12" style="5" bestFit="1" customWidth="1"/>
    <col min="3603" max="3603" width="11.7109375" style="5" bestFit="1" customWidth="1"/>
    <col min="3604" max="3840" width="9.140625" style="5"/>
    <col min="3841" max="3841" width="4.140625" style="5" customWidth="1"/>
    <col min="3842" max="3842" width="13.7109375" style="5" customWidth="1"/>
    <col min="3843" max="3843" width="4" style="5" bestFit="1" customWidth="1"/>
    <col min="3844" max="3844" width="19.85546875" style="5" customWidth="1"/>
    <col min="3845" max="3847" width="12.7109375" style="5" bestFit="1" customWidth="1"/>
    <col min="3848" max="3848" width="11.85546875" style="5" bestFit="1" customWidth="1"/>
    <col min="3849" max="3849" width="10.28515625" style="5" bestFit="1" customWidth="1"/>
    <col min="3850" max="3850" width="11.85546875" style="5" bestFit="1" customWidth="1"/>
    <col min="3851" max="3851" width="11.7109375" style="5" bestFit="1" customWidth="1"/>
    <col min="3852" max="3852" width="10.5703125" style="5" bestFit="1" customWidth="1"/>
    <col min="3853" max="3853" width="11.7109375" style="5" bestFit="1" customWidth="1"/>
    <col min="3854" max="3854" width="11.85546875" style="5" bestFit="1" customWidth="1"/>
    <col min="3855" max="3855" width="10.42578125" style="5" bestFit="1" customWidth="1"/>
    <col min="3856" max="3856" width="11.85546875" style="5" bestFit="1" customWidth="1"/>
    <col min="3857" max="3857" width="11.7109375" style="5" bestFit="1" customWidth="1"/>
    <col min="3858" max="3858" width="12" style="5" bestFit="1" customWidth="1"/>
    <col min="3859" max="3859" width="11.7109375" style="5" bestFit="1" customWidth="1"/>
    <col min="3860" max="4096" width="9.140625" style="5"/>
    <col min="4097" max="4097" width="4.140625" style="5" customWidth="1"/>
    <col min="4098" max="4098" width="13.7109375" style="5" customWidth="1"/>
    <col min="4099" max="4099" width="4" style="5" bestFit="1" customWidth="1"/>
    <col min="4100" max="4100" width="19.85546875" style="5" customWidth="1"/>
    <col min="4101" max="4103" width="12.7109375" style="5" bestFit="1" customWidth="1"/>
    <col min="4104" max="4104" width="11.85546875" style="5" bestFit="1" customWidth="1"/>
    <col min="4105" max="4105" width="10.28515625" style="5" bestFit="1" customWidth="1"/>
    <col min="4106" max="4106" width="11.85546875" style="5" bestFit="1" customWidth="1"/>
    <col min="4107" max="4107" width="11.7109375" style="5" bestFit="1" customWidth="1"/>
    <col min="4108" max="4108" width="10.5703125" style="5" bestFit="1" customWidth="1"/>
    <col min="4109" max="4109" width="11.7109375" style="5" bestFit="1" customWidth="1"/>
    <col min="4110" max="4110" width="11.85546875" style="5" bestFit="1" customWidth="1"/>
    <col min="4111" max="4111" width="10.42578125" style="5" bestFit="1" customWidth="1"/>
    <col min="4112" max="4112" width="11.85546875" style="5" bestFit="1" customWidth="1"/>
    <col min="4113" max="4113" width="11.7109375" style="5" bestFit="1" customWidth="1"/>
    <col min="4114" max="4114" width="12" style="5" bestFit="1" customWidth="1"/>
    <col min="4115" max="4115" width="11.7109375" style="5" bestFit="1" customWidth="1"/>
    <col min="4116" max="4352" width="9.140625" style="5"/>
    <col min="4353" max="4353" width="4.140625" style="5" customWidth="1"/>
    <col min="4354" max="4354" width="13.7109375" style="5" customWidth="1"/>
    <col min="4355" max="4355" width="4" style="5" bestFit="1" customWidth="1"/>
    <col min="4356" max="4356" width="19.85546875" style="5" customWidth="1"/>
    <col min="4357" max="4359" width="12.7109375" style="5" bestFit="1" customWidth="1"/>
    <col min="4360" max="4360" width="11.85546875" style="5" bestFit="1" customWidth="1"/>
    <col min="4361" max="4361" width="10.28515625" style="5" bestFit="1" customWidth="1"/>
    <col min="4362" max="4362" width="11.85546875" style="5" bestFit="1" customWidth="1"/>
    <col min="4363" max="4363" width="11.7109375" style="5" bestFit="1" customWidth="1"/>
    <col min="4364" max="4364" width="10.5703125" style="5" bestFit="1" customWidth="1"/>
    <col min="4365" max="4365" width="11.7109375" style="5" bestFit="1" customWidth="1"/>
    <col min="4366" max="4366" width="11.85546875" style="5" bestFit="1" customWidth="1"/>
    <col min="4367" max="4367" width="10.42578125" style="5" bestFit="1" customWidth="1"/>
    <col min="4368" max="4368" width="11.85546875" style="5" bestFit="1" customWidth="1"/>
    <col min="4369" max="4369" width="11.7109375" style="5" bestFit="1" customWidth="1"/>
    <col min="4370" max="4370" width="12" style="5" bestFit="1" customWidth="1"/>
    <col min="4371" max="4371" width="11.7109375" style="5" bestFit="1" customWidth="1"/>
    <col min="4372" max="4608" width="9.140625" style="5"/>
    <col min="4609" max="4609" width="4.140625" style="5" customWidth="1"/>
    <col min="4610" max="4610" width="13.7109375" style="5" customWidth="1"/>
    <col min="4611" max="4611" width="4" style="5" bestFit="1" customWidth="1"/>
    <col min="4612" max="4612" width="19.85546875" style="5" customWidth="1"/>
    <col min="4613" max="4615" width="12.7109375" style="5" bestFit="1" customWidth="1"/>
    <col min="4616" max="4616" width="11.85546875" style="5" bestFit="1" customWidth="1"/>
    <col min="4617" max="4617" width="10.28515625" style="5" bestFit="1" customWidth="1"/>
    <col min="4618" max="4618" width="11.85546875" style="5" bestFit="1" customWidth="1"/>
    <col min="4619" max="4619" width="11.7109375" style="5" bestFit="1" customWidth="1"/>
    <col min="4620" max="4620" width="10.5703125" style="5" bestFit="1" customWidth="1"/>
    <col min="4621" max="4621" width="11.7109375" style="5" bestFit="1" customWidth="1"/>
    <col min="4622" max="4622" width="11.85546875" style="5" bestFit="1" customWidth="1"/>
    <col min="4623" max="4623" width="10.42578125" style="5" bestFit="1" customWidth="1"/>
    <col min="4624" max="4624" width="11.85546875" style="5" bestFit="1" customWidth="1"/>
    <col min="4625" max="4625" width="11.7109375" style="5" bestFit="1" customWidth="1"/>
    <col min="4626" max="4626" width="12" style="5" bestFit="1" customWidth="1"/>
    <col min="4627" max="4627" width="11.7109375" style="5" bestFit="1" customWidth="1"/>
    <col min="4628" max="4864" width="9.140625" style="5"/>
    <col min="4865" max="4865" width="4.140625" style="5" customWidth="1"/>
    <col min="4866" max="4866" width="13.7109375" style="5" customWidth="1"/>
    <col min="4867" max="4867" width="4" style="5" bestFit="1" customWidth="1"/>
    <col min="4868" max="4868" width="19.85546875" style="5" customWidth="1"/>
    <col min="4869" max="4871" width="12.7109375" style="5" bestFit="1" customWidth="1"/>
    <col min="4872" max="4872" width="11.85546875" style="5" bestFit="1" customWidth="1"/>
    <col min="4873" max="4873" width="10.28515625" style="5" bestFit="1" customWidth="1"/>
    <col min="4874" max="4874" width="11.85546875" style="5" bestFit="1" customWidth="1"/>
    <col min="4875" max="4875" width="11.7109375" style="5" bestFit="1" customWidth="1"/>
    <col min="4876" max="4876" width="10.5703125" style="5" bestFit="1" customWidth="1"/>
    <col min="4877" max="4877" width="11.7109375" style="5" bestFit="1" customWidth="1"/>
    <col min="4878" max="4878" width="11.85546875" style="5" bestFit="1" customWidth="1"/>
    <col min="4879" max="4879" width="10.42578125" style="5" bestFit="1" customWidth="1"/>
    <col min="4880" max="4880" width="11.85546875" style="5" bestFit="1" customWidth="1"/>
    <col min="4881" max="4881" width="11.7109375" style="5" bestFit="1" customWidth="1"/>
    <col min="4882" max="4882" width="12" style="5" bestFit="1" customWidth="1"/>
    <col min="4883" max="4883" width="11.7109375" style="5" bestFit="1" customWidth="1"/>
    <col min="4884" max="5120" width="9.140625" style="5"/>
    <col min="5121" max="5121" width="4.140625" style="5" customWidth="1"/>
    <col min="5122" max="5122" width="13.7109375" style="5" customWidth="1"/>
    <col min="5123" max="5123" width="4" style="5" bestFit="1" customWidth="1"/>
    <col min="5124" max="5124" width="19.85546875" style="5" customWidth="1"/>
    <col min="5125" max="5127" width="12.7109375" style="5" bestFit="1" customWidth="1"/>
    <col min="5128" max="5128" width="11.85546875" style="5" bestFit="1" customWidth="1"/>
    <col min="5129" max="5129" width="10.28515625" style="5" bestFit="1" customWidth="1"/>
    <col min="5130" max="5130" width="11.85546875" style="5" bestFit="1" customWidth="1"/>
    <col min="5131" max="5131" width="11.7109375" style="5" bestFit="1" customWidth="1"/>
    <col min="5132" max="5132" width="10.5703125" style="5" bestFit="1" customWidth="1"/>
    <col min="5133" max="5133" width="11.7109375" style="5" bestFit="1" customWidth="1"/>
    <col min="5134" max="5134" width="11.85546875" style="5" bestFit="1" customWidth="1"/>
    <col min="5135" max="5135" width="10.42578125" style="5" bestFit="1" customWidth="1"/>
    <col min="5136" max="5136" width="11.85546875" style="5" bestFit="1" customWidth="1"/>
    <col min="5137" max="5137" width="11.7109375" style="5" bestFit="1" customWidth="1"/>
    <col min="5138" max="5138" width="12" style="5" bestFit="1" customWidth="1"/>
    <col min="5139" max="5139" width="11.7109375" style="5" bestFit="1" customWidth="1"/>
    <col min="5140" max="5376" width="9.140625" style="5"/>
    <col min="5377" max="5377" width="4.140625" style="5" customWidth="1"/>
    <col min="5378" max="5378" width="13.7109375" style="5" customWidth="1"/>
    <col min="5379" max="5379" width="4" style="5" bestFit="1" customWidth="1"/>
    <col min="5380" max="5380" width="19.85546875" style="5" customWidth="1"/>
    <col min="5381" max="5383" width="12.7109375" style="5" bestFit="1" customWidth="1"/>
    <col min="5384" max="5384" width="11.85546875" style="5" bestFit="1" customWidth="1"/>
    <col min="5385" max="5385" width="10.28515625" style="5" bestFit="1" customWidth="1"/>
    <col min="5386" max="5386" width="11.85546875" style="5" bestFit="1" customWidth="1"/>
    <col min="5387" max="5387" width="11.7109375" style="5" bestFit="1" customWidth="1"/>
    <col min="5388" max="5388" width="10.5703125" style="5" bestFit="1" customWidth="1"/>
    <col min="5389" max="5389" width="11.7109375" style="5" bestFit="1" customWidth="1"/>
    <col min="5390" max="5390" width="11.85546875" style="5" bestFit="1" customWidth="1"/>
    <col min="5391" max="5391" width="10.42578125" style="5" bestFit="1" customWidth="1"/>
    <col min="5392" max="5392" width="11.85546875" style="5" bestFit="1" customWidth="1"/>
    <col min="5393" max="5393" width="11.7109375" style="5" bestFit="1" customWidth="1"/>
    <col min="5394" max="5394" width="12" style="5" bestFit="1" customWidth="1"/>
    <col min="5395" max="5395" width="11.7109375" style="5" bestFit="1" customWidth="1"/>
    <col min="5396" max="5632" width="9.140625" style="5"/>
    <col min="5633" max="5633" width="4.140625" style="5" customWidth="1"/>
    <col min="5634" max="5634" width="13.7109375" style="5" customWidth="1"/>
    <col min="5635" max="5635" width="4" style="5" bestFit="1" customWidth="1"/>
    <col min="5636" max="5636" width="19.85546875" style="5" customWidth="1"/>
    <col min="5637" max="5639" width="12.7109375" style="5" bestFit="1" customWidth="1"/>
    <col min="5640" max="5640" width="11.85546875" style="5" bestFit="1" customWidth="1"/>
    <col min="5641" max="5641" width="10.28515625" style="5" bestFit="1" customWidth="1"/>
    <col min="5642" max="5642" width="11.85546875" style="5" bestFit="1" customWidth="1"/>
    <col min="5643" max="5643" width="11.7109375" style="5" bestFit="1" customWidth="1"/>
    <col min="5644" max="5644" width="10.5703125" style="5" bestFit="1" customWidth="1"/>
    <col min="5645" max="5645" width="11.7109375" style="5" bestFit="1" customWidth="1"/>
    <col min="5646" max="5646" width="11.85546875" style="5" bestFit="1" customWidth="1"/>
    <col min="5647" max="5647" width="10.42578125" style="5" bestFit="1" customWidth="1"/>
    <col min="5648" max="5648" width="11.85546875" style="5" bestFit="1" customWidth="1"/>
    <col min="5649" max="5649" width="11.7109375" style="5" bestFit="1" customWidth="1"/>
    <col min="5650" max="5650" width="12" style="5" bestFit="1" customWidth="1"/>
    <col min="5651" max="5651" width="11.7109375" style="5" bestFit="1" customWidth="1"/>
    <col min="5652" max="5888" width="9.140625" style="5"/>
    <col min="5889" max="5889" width="4.140625" style="5" customWidth="1"/>
    <col min="5890" max="5890" width="13.7109375" style="5" customWidth="1"/>
    <col min="5891" max="5891" width="4" style="5" bestFit="1" customWidth="1"/>
    <col min="5892" max="5892" width="19.85546875" style="5" customWidth="1"/>
    <col min="5893" max="5895" width="12.7109375" style="5" bestFit="1" customWidth="1"/>
    <col min="5896" max="5896" width="11.85546875" style="5" bestFit="1" customWidth="1"/>
    <col min="5897" max="5897" width="10.28515625" style="5" bestFit="1" customWidth="1"/>
    <col min="5898" max="5898" width="11.85546875" style="5" bestFit="1" customWidth="1"/>
    <col min="5899" max="5899" width="11.7109375" style="5" bestFit="1" customWidth="1"/>
    <col min="5900" max="5900" width="10.5703125" style="5" bestFit="1" customWidth="1"/>
    <col min="5901" max="5901" width="11.7109375" style="5" bestFit="1" customWidth="1"/>
    <col min="5902" max="5902" width="11.85546875" style="5" bestFit="1" customWidth="1"/>
    <col min="5903" max="5903" width="10.42578125" style="5" bestFit="1" customWidth="1"/>
    <col min="5904" max="5904" width="11.85546875" style="5" bestFit="1" customWidth="1"/>
    <col min="5905" max="5905" width="11.7109375" style="5" bestFit="1" customWidth="1"/>
    <col min="5906" max="5906" width="12" style="5" bestFit="1" customWidth="1"/>
    <col min="5907" max="5907" width="11.7109375" style="5" bestFit="1" customWidth="1"/>
    <col min="5908" max="6144" width="9.140625" style="5"/>
    <col min="6145" max="6145" width="4.140625" style="5" customWidth="1"/>
    <col min="6146" max="6146" width="13.7109375" style="5" customWidth="1"/>
    <col min="6147" max="6147" width="4" style="5" bestFit="1" customWidth="1"/>
    <col min="6148" max="6148" width="19.85546875" style="5" customWidth="1"/>
    <col min="6149" max="6151" width="12.7109375" style="5" bestFit="1" customWidth="1"/>
    <col min="6152" max="6152" width="11.85546875" style="5" bestFit="1" customWidth="1"/>
    <col min="6153" max="6153" width="10.28515625" style="5" bestFit="1" customWidth="1"/>
    <col min="6154" max="6154" width="11.85546875" style="5" bestFit="1" customWidth="1"/>
    <col min="6155" max="6155" width="11.7109375" style="5" bestFit="1" customWidth="1"/>
    <col min="6156" max="6156" width="10.5703125" style="5" bestFit="1" customWidth="1"/>
    <col min="6157" max="6157" width="11.7109375" style="5" bestFit="1" customWidth="1"/>
    <col min="6158" max="6158" width="11.85546875" style="5" bestFit="1" customWidth="1"/>
    <col min="6159" max="6159" width="10.42578125" style="5" bestFit="1" customWidth="1"/>
    <col min="6160" max="6160" width="11.85546875" style="5" bestFit="1" customWidth="1"/>
    <col min="6161" max="6161" width="11.7109375" style="5" bestFit="1" customWidth="1"/>
    <col min="6162" max="6162" width="12" style="5" bestFit="1" customWidth="1"/>
    <col min="6163" max="6163" width="11.7109375" style="5" bestFit="1" customWidth="1"/>
    <col min="6164" max="6400" width="9.140625" style="5"/>
    <col min="6401" max="6401" width="4.140625" style="5" customWidth="1"/>
    <col min="6402" max="6402" width="13.7109375" style="5" customWidth="1"/>
    <col min="6403" max="6403" width="4" style="5" bestFit="1" customWidth="1"/>
    <col min="6404" max="6404" width="19.85546875" style="5" customWidth="1"/>
    <col min="6405" max="6407" width="12.7109375" style="5" bestFit="1" customWidth="1"/>
    <col min="6408" max="6408" width="11.85546875" style="5" bestFit="1" customWidth="1"/>
    <col min="6409" max="6409" width="10.28515625" style="5" bestFit="1" customWidth="1"/>
    <col min="6410" max="6410" width="11.85546875" style="5" bestFit="1" customWidth="1"/>
    <col min="6411" max="6411" width="11.7109375" style="5" bestFit="1" customWidth="1"/>
    <col min="6412" max="6412" width="10.5703125" style="5" bestFit="1" customWidth="1"/>
    <col min="6413" max="6413" width="11.7109375" style="5" bestFit="1" customWidth="1"/>
    <col min="6414" max="6414" width="11.85546875" style="5" bestFit="1" customWidth="1"/>
    <col min="6415" max="6415" width="10.42578125" style="5" bestFit="1" customWidth="1"/>
    <col min="6416" max="6416" width="11.85546875" style="5" bestFit="1" customWidth="1"/>
    <col min="6417" max="6417" width="11.7109375" style="5" bestFit="1" customWidth="1"/>
    <col min="6418" max="6418" width="12" style="5" bestFit="1" customWidth="1"/>
    <col min="6419" max="6419" width="11.7109375" style="5" bestFit="1" customWidth="1"/>
    <col min="6420" max="6656" width="9.140625" style="5"/>
    <col min="6657" max="6657" width="4.140625" style="5" customWidth="1"/>
    <col min="6658" max="6658" width="13.7109375" style="5" customWidth="1"/>
    <col min="6659" max="6659" width="4" style="5" bestFit="1" customWidth="1"/>
    <col min="6660" max="6660" width="19.85546875" style="5" customWidth="1"/>
    <col min="6661" max="6663" width="12.7109375" style="5" bestFit="1" customWidth="1"/>
    <col min="6664" max="6664" width="11.85546875" style="5" bestFit="1" customWidth="1"/>
    <col min="6665" max="6665" width="10.28515625" style="5" bestFit="1" customWidth="1"/>
    <col min="6666" max="6666" width="11.85546875" style="5" bestFit="1" customWidth="1"/>
    <col min="6667" max="6667" width="11.7109375" style="5" bestFit="1" customWidth="1"/>
    <col min="6668" max="6668" width="10.5703125" style="5" bestFit="1" customWidth="1"/>
    <col min="6669" max="6669" width="11.7109375" style="5" bestFit="1" customWidth="1"/>
    <col min="6670" max="6670" width="11.85546875" style="5" bestFit="1" customWidth="1"/>
    <col min="6671" max="6671" width="10.42578125" style="5" bestFit="1" customWidth="1"/>
    <col min="6672" max="6672" width="11.85546875" style="5" bestFit="1" customWidth="1"/>
    <col min="6673" max="6673" width="11.7109375" style="5" bestFit="1" customWidth="1"/>
    <col min="6674" max="6674" width="12" style="5" bestFit="1" customWidth="1"/>
    <col min="6675" max="6675" width="11.7109375" style="5" bestFit="1" customWidth="1"/>
    <col min="6676" max="6912" width="9.140625" style="5"/>
    <col min="6913" max="6913" width="4.140625" style="5" customWidth="1"/>
    <col min="6914" max="6914" width="13.7109375" style="5" customWidth="1"/>
    <col min="6915" max="6915" width="4" style="5" bestFit="1" customWidth="1"/>
    <col min="6916" max="6916" width="19.85546875" style="5" customWidth="1"/>
    <col min="6917" max="6919" width="12.7109375" style="5" bestFit="1" customWidth="1"/>
    <col min="6920" max="6920" width="11.85546875" style="5" bestFit="1" customWidth="1"/>
    <col min="6921" max="6921" width="10.28515625" style="5" bestFit="1" customWidth="1"/>
    <col min="6922" max="6922" width="11.85546875" style="5" bestFit="1" customWidth="1"/>
    <col min="6923" max="6923" width="11.7109375" style="5" bestFit="1" customWidth="1"/>
    <col min="6924" max="6924" width="10.5703125" style="5" bestFit="1" customWidth="1"/>
    <col min="6925" max="6925" width="11.7109375" style="5" bestFit="1" customWidth="1"/>
    <col min="6926" max="6926" width="11.85546875" style="5" bestFit="1" customWidth="1"/>
    <col min="6927" max="6927" width="10.42578125" style="5" bestFit="1" customWidth="1"/>
    <col min="6928" max="6928" width="11.85546875" style="5" bestFit="1" customWidth="1"/>
    <col min="6929" max="6929" width="11.7109375" style="5" bestFit="1" customWidth="1"/>
    <col min="6930" max="6930" width="12" style="5" bestFit="1" customWidth="1"/>
    <col min="6931" max="6931" width="11.7109375" style="5" bestFit="1" customWidth="1"/>
    <col min="6932" max="7168" width="9.140625" style="5"/>
    <col min="7169" max="7169" width="4.140625" style="5" customWidth="1"/>
    <col min="7170" max="7170" width="13.7109375" style="5" customWidth="1"/>
    <col min="7171" max="7171" width="4" style="5" bestFit="1" customWidth="1"/>
    <col min="7172" max="7172" width="19.85546875" style="5" customWidth="1"/>
    <col min="7173" max="7175" width="12.7109375" style="5" bestFit="1" customWidth="1"/>
    <col min="7176" max="7176" width="11.85546875" style="5" bestFit="1" customWidth="1"/>
    <col min="7177" max="7177" width="10.28515625" style="5" bestFit="1" customWidth="1"/>
    <col min="7178" max="7178" width="11.85546875" style="5" bestFit="1" customWidth="1"/>
    <col min="7179" max="7179" width="11.7109375" style="5" bestFit="1" customWidth="1"/>
    <col min="7180" max="7180" width="10.5703125" style="5" bestFit="1" customWidth="1"/>
    <col min="7181" max="7181" width="11.7109375" style="5" bestFit="1" customWidth="1"/>
    <col min="7182" max="7182" width="11.85546875" style="5" bestFit="1" customWidth="1"/>
    <col min="7183" max="7183" width="10.42578125" style="5" bestFit="1" customWidth="1"/>
    <col min="7184" max="7184" width="11.85546875" style="5" bestFit="1" customWidth="1"/>
    <col min="7185" max="7185" width="11.7109375" style="5" bestFit="1" customWidth="1"/>
    <col min="7186" max="7186" width="12" style="5" bestFit="1" customWidth="1"/>
    <col min="7187" max="7187" width="11.7109375" style="5" bestFit="1" customWidth="1"/>
    <col min="7188" max="7424" width="9.140625" style="5"/>
    <col min="7425" max="7425" width="4.140625" style="5" customWidth="1"/>
    <col min="7426" max="7426" width="13.7109375" style="5" customWidth="1"/>
    <col min="7427" max="7427" width="4" style="5" bestFit="1" customWidth="1"/>
    <col min="7428" max="7428" width="19.85546875" style="5" customWidth="1"/>
    <col min="7429" max="7431" width="12.7109375" style="5" bestFit="1" customWidth="1"/>
    <col min="7432" max="7432" width="11.85546875" style="5" bestFit="1" customWidth="1"/>
    <col min="7433" max="7433" width="10.28515625" style="5" bestFit="1" customWidth="1"/>
    <col min="7434" max="7434" width="11.85546875" style="5" bestFit="1" customWidth="1"/>
    <col min="7435" max="7435" width="11.7109375" style="5" bestFit="1" customWidth="1"/>
    <col min="7436" max="7436" width="10.5703125" style="5" bestFit="1" customWidth="1"/>
    <col min="7437" max="7437" width="11.7109375" style="5" bestFit="1" customWidth="1"/>
    <col min="7438" max="7438" width="11.85546875" style="5" bestFit="1" customWidth="1"/>
    <col min="7439" max="7439" width="10.42578125" style="5" bestFit="1" customWidth="1"/>
    <col min="7440" max="7440" width="11.85546875" style="5" bestFit="1" customWidth="1"/>
    <col min="7441" max="7441" width="11.7109375" style="5" bestFit="1" customWidth="1"/>
    <col min="7442" max="7442" width="12" style="5" bestFit="1" customWidth="1"/>
    <col min="7443" max="7443" width="11.7109375" style="5" bestFit="1" customWidth="1"/>
    <col min="7444" max="7680" width="9.140625" style="5"/>
    <col min="7681" max="7681" width="4.140625" style="5" customWidth="1"/>
    <col min="7682" max="7682" width="13.7109375" style="5" customWidth="1"/>
    <col min="7683" max="7683" width="4" style="5" bestFit="1" customWidth="1"/>
    <col min="7684" max="7684" width="19.85546875" style="5" customWidth="1"/>
    <col min="7685" max="7687" width="12.7109375" style="5" bestFit="1" customWidth="1"/>
    <col min="7688" max="7688" width="11.85546875" style="5" bestFit="1" customWidth="1"/>
    <col min="7689" max="7689" width="10.28515625" style="5" bestFit="1" customWidth="1"/>
    <col min="7690" max="7690" width="11.85546875" style="5" bestFit="1" customWidth="1"/>
    <col min="7691" max="7691" width="11.7109375" style="5" bestFit="1" customWidth="1"/>
    <col min="7692" max="7692" width="10.5703125" style="5" bestFit="1" customWidth="1"/>
    <col min="7693" max="7693" width="11.7109375" style="5" bestFit="1" customWidth="1"/>
    <col min="7694" max="7694" width="11.85546875" style="5" bestFit="1" customWidth="1"/>
    <col min="7695" max="7695" width="10.42578125" style="5" bestFit="1" customWidth="1"/>
    <col min="7696" max="7696" width="11.85546875" style="5" bestFit="1" customWidth="1"/>
    <col min="7697" max="7697" width="11.7109375" style="5" bestFit="1" customWidth="1"/>
    <col min="7698" max="7698" width="12" style="5" bestFit="1" customWidth="1"/>
    <col min="7699" max="7699" width="11.7109375" style="5" bestFit="1" customWidth="1"/>
    <col min="7700" max="7936" width="9.140625" style="5"/>
    <col min="7937" max="7937" width="4.140625" style="5" customWidth="1"/>
    <col min="7938" max="7938" width="13.7109375" style="5" customWidth="1"/>
    <col min="7939" max="7939" width="4" style="5" bestFit="1" customWidth="1"/>
    <col min="7940" max="7940" width="19.85546875" style="5" customWidth="1"/>
    <col min="7941" max="7943" width="12.7109375" style="5" bestFit="1" customWidth="1"/>
    <col min="7944" max="7944" width="11.85546875" style="5" bestFit="1" customWidth="1"/>
    <col min="7945" max="7945" width="10.28515625" style="5" bestFit="1" customWidth="1"/>
    <col min="7946" max="7946" width="11.85546875" style="5" bestFit="1" customWidth="1"/>
    <col min="7947" max="7947" width="11.7109375" style="5" bestFit="1" customWidth="1"/>
    <col min="7948" max="7948" width="10.5703125" style="5" bestFit="1" customWidth="1"/>
    <col min="7949" max="7949" width="11.7109375" style="5" bestFit="1" customWidth="1"/>
    <col min="7950" max="7950" width="11.85546875" style="5" bestFit="1" customWidth="1"/>
    <col min="7951" max="7951" width="10.42578125" style="5" bestFit="1" customWidth="1"/>
    <col min="7952" max="7952" width="11.85546875" style="5" bestFit="1" customWidth="1"/>
    <col min="7953" max="7953" width="11.7109375" style="5" bestFit="1" customWidth="1"/>
    <col min="7954" max="7954" width="12" style="5" bestFit="1" customWidth="1"/>
    <col min="7955" max="7955" width="11.7109375" style="5" bestFit="1" customWidth="1"/>
    <col min="7956" max="8192" width="9.140625" style="5"/>
    <col min="8193" max="8193" width="4.140625" style="5" customWidth="1"/>
    <col min="8194" max="8194" width="13.7109375" style="5" customWidth="1"/>
    <col min="8195" max="8195" width="4" style="5" bestFit="1" customWidth="1"/>
    <col min="8196" max="8196" width="19.85546875" style="5" customWidth="1"/>
    <col min="8197" max="8199" width="12.7109375" style="5" bestFit="1" customWidth="1"/>
    <col min="8200" max="8200" width="11.85546875" style="5" bestFit="1" customWidth="1"/>
    <col min="8201" max="8201" width="10.28515625" style="5" bestFit="1" customWidth="1"/>
    <col min="8202" max="8202" width="11.85546875" style="5" bestFit="1" customWidth="1"/>
    <col min="8203" max="8203" width="11.7109375" style="5" bestFit="1" customWidth="1"/>
    <col min="8204" max="8204" width="10.5703125" style="5" bestFit="1" customWidth="1"/>
    <col min="8205" max="8205" width="11.7109375" style="5" bestFit="1" customWidth="1"/>
    <col min="8206" max="8206" width="11.85546875" style="5" bestFit="1" customWidth="1"/>
    <col min="8207" max="8207" width="10.42578125" style="5" bestFit="1" customWidth="1"/>
    <col min="8208" max="8208" width="11.85546875" style="5" bestFit="1" customWidth="1"/>
    <col min="8209" max="8209" width="11.7109375" style="5" bestFit="1" customWidth="1"/>
    <col min="8210" max="8210" width="12" style="5" bestFit="1" customWidth="1"/>
    <col min="8211" max="8211" width="11.7109375" style="5" bestFit="1" customWidth="1"/>
    <col min="8212" max="8448" width="9.140625" style="5"/>
    <col min="8449" max="8449" width="4.140625" style="5" customWidth="1"/>
    <col min="8450" max="8450" width="13.7109375" style="5" customWidth="1"/>
    <col min="8451" max="8451" width="4" style="5" bestFit="1" customWidth="1"/>
    <col min="8452" max="8452" width="19.85546875" style="5" customWidth="1"/>
    <col min="8453" max="8455" width="12.7109375" style="5" bestFit="1" customWidth="1"/>
    <col min="8456" max="8456" width="11.85546875" style="5" bestFit="1" customWidth="1"/>
    <col min="8457" max="8457" width="10.28515625" style="5" bestFit="1" customWidth="1"/>
    <col min="8458" max="8458" width="11.85546875" style="5" bestFit="1" customWidth="1"/>
    <col min="8459" max="8459" width="11.7109375" style="5" bestFit="1" customWidth="1"/>
    <col min="8460" max="8460" width="10.5703125" style="5" bestFit="1" customWidth="1"/>
    <col min="8461" max="8461" width="11.7109375" style="5" bestFit="1" customWidth="1"/>
    <col min="8462" max="8462" width="11.85546875" style="5" bestFit="1" customWidth="1"/>
    <col min="8463" max="8463" width="10.42578125" style="5" bestFit="1" customWidth="1"/>
    <col min="8464" max="8464" width="11.85546875" style="5" bestFit="1" customWidth="1"/>
    <col min="8465" max="8465" width="11.7109375" style="5" bestFit="1" customWidth="1"/>
    <col min="8466" max="8466" width="12" style="5" bestFit="1" customWidth="1"/>
    <col min="8467" max="8467" width="11.7109375" style="5" bestFit="1" customWidth="1"/>
    <col min="8468" max="8704" width="9.140625" style="5"/>
    <col min="8705" max="8705" width="4.140625" style="5" customWidth="1"/>
    <col min="8706" max="8706" width="13.7109375" style="5" customWidth="1"/>
    <col min="8707" max="8707" width="4" style="5" bestFit="1" customWidth="1"/>
    <col min="8708" max="8708" width="19.85546875" style="5" customWidth="1"/>
    <col min="8709" max="8711" width="12.7109375" style="5" bestFit="1" customWidth="1"/>
    <col min="8712" max="8712" width="11.85546875" style="5" bestFit="1" customWidth="1"/>
    <col min="8713" max="8713" width="10.28515625" style="5" bestFit="1" customWidth="1"/>
    <col min="8714" max="8714" width="11.85546875" style="5" bestFit="1" customWidth="1"/>
    <col min="8715" max="8715" width="11.7109375" style="5" bestFit="1" customWidth="1"/>
    <col min="8716" max="8716" width="10.5703125" style="5" bestFit="1" customWidth="1"/>
    <col min="8717" max="8717" width="11.7109375" style="5" bestFit="1" customWidth="1"/>
    <col min="8718" max="8718" width="11.85546875" style="5" bestFit="1" customWidth="1"/>
    <col min="8719" max="8719" width="10.42578125" style="5" bestFit="1" customWidth="1"/>
    <col min="8720" max="8720" width="11.85546875" style="5" bestFit="1" customWidth="1"/>
    <col min="8721" max="8721" width="11.7109375" style="5" bestFit="1" customWidth="1"/>
    <col min="8722" max="8722" width="12" style="5" bestFit="1" customWidth="1"/>
    <col min="8723" max="8723" width="11.7109375" style="5" bestFit="1" customWidth="1"/>
    <col min="8724" max="8960" width="9.140625" style="5"/>
    <col min="8961" max="8961" width="4.140625" style="5" customWidth="1"/>
    <col min="8962" max="8962" width="13.7109375" style="5" customWidth="1"/>
    <col min="8963" max="8963" width="4" style="5" bestFit="1" customWidth="1"/>
    <col min="8964" max="8964" width="19.85546875" style="5" customWidth="1"/>
    <col min="8965" max="8967" width="12.7109375" style="5" bestFit="1" customWidth="1"/>
    <col min="8968" max="8968" width="11.85546875" style="5" bestFit="1" customWidth="1"/>
    <col min="8969" max="8969" width="10.28515625" style="5" bestFit="1" customWidth="1"/>
    <col min="8970" max="8970" width="11.85546875" style="5" bestFit="1" customWidth="1"/>
    <col min="8971" max="8971" width="11.7109375" style="5" bestFit="1" customWidth="1"/>
    <col min="8972" max="8972" width="10.5703125" style="5" bestFit="1" customWidth="1"/>
    <col min="8973" max="8973" width="11.7109375" style="5" bestFit="1" customWidth="1"/>
    <col min="8974" max="8974" width="11.85546875" style="5" bestFit="1" customWidth="1"/>
    <col min="8975" max="8975" width="10.42578125" style="5" bestFit="1" customWidth="1"/>
    <col min="8976" max="8976" width="11.85546875" style="5" bestFit="1" customWidth="1"/>
    <col min="8977" max="8977" width="11.7109375" style="5" bestFit="1" customWidth="1"/>
    <col min="8978" max="8978" width="12" style="5" bestFit="1" customWidth="1"/>
    <col min="8979" max="8979" width="11.7109375" style="5" bestFit="1" customWidth="1"/>
    <col min="8980" max="9216" width="9.140625" style="5"/>
    <col min="9217" max="9217" width="4.140625" style="5" customWidth="1"/>
    <col min="9218" max="9218" width="13.7109375" style="5" customWidth="1"/>
    <col min="9219" max="9219" width="4" style="5" bestFit="1" customWidth="1"/>
    <col min="9220" max="9220" width="19.85546875" style="5" customWidth="1"/>
    <col min="9221" max="9223" width="12.7109375" style="5" bestFit="1" customWidth="1"/>
    <col min="9224" max="9224" width="11.85546875" style="5" bestFit="1" customWidth="1"/>
    <col min="9225" max="9225" width="10.28515625" style="5" bestFit="1" customWidth="1"/>
    <col min="9226" max="9226" width="11.85546875" style="5" bestFit="1" customWidth="1"/>
    <col min="9227" max="9227" width="11.7109375" style="5" bestFit="1" customWidth="1"/>
    <col min="9228" max="9228" width="10.5703125" style="5" bestFit="1" customWidth="1"/>
    <col min="9229" max="9229" width="11.7109375" style="5" bestFit="1" customWidth="1"/>
    <col min="9230" max="9230" width="11.85546875" style="5" bestFit="1" customWidth="1"/>
    <col min="9231" max="9231" width="10.42578125" style="5" bestFit="1" customWidth="1"/>
    <col min="9232" max="9232" width="11.85546875" style="5" bestFit="1" customWidth="1"/>
    <col min="9233" max="9233" width="11.7109375" style="5" bestFit="1" customWidth="1"/>
    <col min="9234" max="9234" width="12" style="5" bestFit="1" customWidth="1"/>
    <col min="9235" max="9235" width="11.7109375" style="5" bestFit="1" customWidth="1"/>
    <col min="9236" max="9472" width="9.140625" style="5"/>
    <col min="9473" max="9473" width="4.140625" style="5" customWidth="1"/>
    <col min="9474" max="9474" width="13.7109375" style="5" customWidth="1"/>
    <col min="9475" max="9475" width="4" style="5" bestFit="1" customWidth="1"/>
    <col min="9476" max="9476" width="19.85546875" style="5" customWidth="1"/>
    <col min="9477" max="9479" width="12.7109375" style="5" bestFit="1" customWidth="1"/>
    <col min="9480" max="9480" width="11.85546875" style="5" bestFit="1" customWidth="1"/>
    <col min="9481" max="9481" width="10.28515625" style="5" bestFit="1" customWidth="1"/>
    <col min="9482" max="9482" width="11.85546875" style="5" bestFit="1" customWidth="1"/>
    <col min="9483" max="9483" width="11.7109375" style="5" bestFit="1" customWidth="1"/>
    <col min="9484" max="9484" width="10.5703125" style="5" bestFit="1" customWidth="1"/>
    <col min="9485" max="9485" width="11.7109375" style="5" bestFit="1" customWidth="1"/>
    <col min="9486" max="9486" width="11.85546875" style="5" bestFit="1" customWidth="1"/>
    <col min="9487" max="9487" width="10.42578125" style="5" bestFit="1" customWidth="1"/>
    <col min="9488" max="9488" width="11.85546875" style="5" bestFit="1" customWidth="1"/>
    <col min="9489" max="9489" width="11.7109375" style="5" bestFit="1" customWidth="1"/>
    <col min="9490" max="9490" width="12" style="5" bestFit="1" customWidth="1"/>
    <col min="9491" max="9491" width="11.7109375" style="5" bestFit="1" customWidth="1"/>
    <col min="9492" max="9728" width="9.140625" style="5"/>
    <col min="9729" max="9729" width="4.140625" style="5" customWidth="1"/>
    <col min="9730" max="9730" width="13.7109375" style="5" customWidth="1"/>
    <col min="9731" max="9731" width="4" style="5" bestFit="1" customWidth="1"/>
    <col min="9732" max="9732" width="19.85546875" style="5" customWidth="1"/>
    <col min="9733" max="9735" width="12.7109375" style="5" bestFit="1" customWidth="1"/>
    <col min="9736" max="9736" width="11.85546875" style="5" bestFit="1" customWidth="1"/>
    <col min="9737" max="9737" width="10.28515625" style="5" bestFit="1" customWidth="1"/>
    <col min="9738" max="9738" width="11.85546875" style="5" bestFit="1" customWidth="1"/>
    <col min="9739" max="9739" width="11.7109375" style="5" bestFit="1" customWidth="1"/>
    <col min="9740" max="9740" width="10.5703125" style="5" bestFit="1" customWidth="1"/>
    <col min="9741" max="9741" width="11.7109375" style="5" bestFit="1" customWidth="1"/>
    <col min="9742" max="9742" width="11.85546875" style="5" bestFit="1" customWidth="1"/>
    <col min="9743" max="9743" width="10.42578125" style="5" bestFit="1" customWidth="1"/>
    <col min="9744" max="9744" width="11.85546875" style="5" bestFit="1" customWidth="1"/>
    <col min="9745" max="9745" width="11.7109375" style="5" bestFit="1" customWidth="1"/>
    <col min="9746" max="9746" width="12" style="5" bestFit="1" customWidth="1"/>
    <col min="9747" max="9747" width="11.7109375" style="5" bestFit="1" customWidth="1"/>
    <col min="9748" max="9984" width="9.140625" style="5"/>
    <col min="9985" max="9985" width="4.140625" style="5" customWidth="1"/>
    <col min="9986" max="9986" width="13.7109375" style="5" customWidth="1"/>
    <col min="9987" max="9987" width="4" style="5" bestFit="1" customWidth="1"/>
    <col min="9988" max="9988" width="19.85546875" style="5" customWidth="1"/>
    <col min="9989" max="9991" width="12.7109375" style="5" bestFit="1" customWidth="1"/>
    <col min="9992" max="9992" width="11.85546875" style="5" bestFit="1" customWidth="1"/>
    <col min="9993" max="9993" width="10.28515625" style="5" bestFit="1" customWidth="1"/>
    <col min="9994" max="9994" width="11.85546875" style="5" bestFit="1" customWidth="1"/>
    <col min="9995" max="9995" width="11.7109375" style="5" bestFit="1" customWidth="1"/>
    <col min="9996" max="9996" width="10.5703125" style="5" bestFit="1" customWidth="1"/>
    <col min="9997" max="9997" width="11.7109375" style="5" bestFit="1" customWidth="1"/>
    <col min="9998" max="9998" width="11.85546875" style="5" bestFit="1" customWidth="1"/>
    <col min="9999" max="9999" width="10.42578125" style="5" bestFit="1" customWidth="1"/>
    <col min="10000" max="10000" width="11.85546875" style="5" bestFit="1" customWidth="1"/>
    <col min="10001" max="10001" width="11.7109375" style="5" bestFit="1" customWidth="1"/>
    <col min="10002" max="10002" width="12" style="5" bestFit="1" customWidth="1"/>
    <col min="10003" max="10003" width="11.7109375" style="5" bestFit="1" customWidth="1"/>
    <col min="10004" max="10240" width="9.140625" style="5"/>
    <col min="10241" max="10241" width="4.140625" style="5" customWidth="1"/>
    <col min="10242" max="10242" width="13.7109375" style="5" customWidth="1"/>
    <col min="10243" max="10243" width="4" style="5" bestFit="1" customWidth="1"/>
    <col min="10244" max="10244" width="19.85546875" style="5" customWidth="1"/>
    <col min="10245" max="10247" width="12.7109375" style="5" bestFit="1" customWidth="1"/>
    <col min="10248" max="10248" width="11.85546875" style="5" bestFit="1" customWidth="1"/>
    <col min="10249" max="10249" width="10.28515625" style="5" bestFit="1" customWidth="1"/>
    <col min="10250" max="10250" width="11.85546875" style="5" bestFit="1" customWidth="1"/>
    <col min="10251" max="10251" width="11.7109375" style="5" bestFit="1" customWidth="1"/>
    <col min="10252" max="10252" width="10.5703125" style="5" bestFit="1" customWidth="1"/>
    <col min="10253" max="10253" width="11.7109375" style="5" bestFit="1" customWidth="1"/>
    <col min="10254" max="10254" width="11.85546875" style="5" bestFit="1" customWidth="1"/>
    <col min="10255" max="10255" width="10.42578125" style="5" bestFit="1" customWidth="1"/>
    <col min="10256" max="10256" width="11.85546875" style="5" bestFit="1" customWidth="1"/>
    <col min="10257" max="10257" width="11.7109375" style="5" bestFit="1" customWidth="1"/>
    <col min="10258" max="10258" width="12" style="5" bestFit="1" customWidth="1"/>
    <col min="10259" max="10259" width="11.7109375" style="5" bestFit="1" customWidth="1"/>
    <col min="10260" max="10496" width="9.140625" style="5"/>
    <col min="10497" max="10497" width="4.140625" style="5" customWidth="1"/>
    <col min="10498" max="10498" width="13.7109375" style="5" customWidth="1"/>
    <col min="10499" max="10499" width="4" style="5" bestFit="1" customWidth="1"/>
    <col min="10500" max="10500" width="19.85546875" style="5" customWidth="1"/>
    <col min="10501" max="10503" width="12.7109375" style="5" bestFit="1" customWidth="1"/>
    <col min="10504" max="10504" width="11.85546875" style="5" bestFit="1" customWidth="1"/>
    <col min="10505" max="10505" width="10.28515625" style="5" bestFit="1" customWidth="1"/>
    <col min="10506" max="10506" width="11.85546875" style="5" bestFit="1" customWidth="1"/>
    <col min="10507" max="10507" width="11.7109375" style="5" bestFit="1" customWidth="1"/>
    <col min="10508" max="10508" width="10.5703125" style="5" bestFit="1" customWidth="1"/>
    <col min="10509" max="10509" width="11.7109375" style="5" bestFit="1" customWidth="1"/>
    <col min="10510" max="10510" width="11.85546875" style="5" bestFit="1" customWidth="1"/>
    <col min="10511" max="10511" width="10.42578125" style="5" bestFit="1" customWidth="1"/>
    <col min="10512" max="10512" width="11.85546875" style="5" bestFit="1" customWidth="1"/>
    <col min="10513" max="10513" width="11.7109375" style="5" bestFit="1" customWidth="1"/>
    <col min="10514" max="10514" width="12" style="5" bestFit="1" customWidth="1"/>
    <col min="10515" max="10515" width="11.7109375" style="5" bestFit="1" customWidth="1"/>
    <col min="10516" max="10752" width="9.140625" style="5"/>
    <col min="10753" max="10753" width="4.140625" style="5" customWidth="1"/>
    <col min="10754" max="10754" width="13.7109375" style="5" customWidth="1"/>
    <col min="10755" max="10755" width="4" style="5" bestFit="1" customWidth="1"/>
    <col min="10756" max="10756" width="19.85546875" style="5" customWidth="1"/>
    <col min="10757" max="10759" width="12.7109375" style="5" bestFit="1" customWidth="1"/>
    <col min="10760" max="10760" width="11.85546875" style="5" bestFit="1" customWidth="1"/>
    <col min="10761" max="10761" width="10.28515625" style="5" bestFit="1" customWidth="1"/>
    <col min="10762" max="10762" width="11.85546875" style="5" bestFit="1" customWidth="1"/>
    <col min="10763" max="10763" width="11.7109375" style="5" bestFit="1" customWidth="1"/>
    <col min="10764" max="10764" width="10.5703125" style="5" bestFit="1" customWidth="1"/>
    <col min="10765" max="10765" width="11.7109375" style="5" bestFit="1" customWidth="1"/>
    <col min="10766" max="10766" width="11.85546875" style="5" bestFit="1" customWidth="1"/>
    <col min="10767" max="10767" width="10.42578125" style="5" bestFit="1" customWidth="1"/>
    <col min="10768" max="10768" width="11.85546875" style="5" bestFit="1" customWidth="1"/>
    <col min="10769" max="10769" width="11.7109375" style="5" bestFit="1" customWidth="1"/>
    <col min="10770" max="10770" width="12" style="5" bestFit="1" customWidth="1"/>
    <col min="10771" max="10771" width="11.7109375" style="5" bestFit="1" customWidth="1"/>
    <col min="10772" max="11008" width="9.140625" style="5"/>
    <col min="11009" max="11009" width="4.140625" style="5" customWidth="1"/>
    <col min="11010" max="11010" width="13.7109375" style="5" customWidth="1"/>
    <col min="11011" max="11011" width="4" style="5" bestFit="1" customWidth="1"/>
    <col min="11012" max="11012" width="19.85546875" style="5" customWidth="1"/>
    <col min="11013" max="11015" width="12.7109375" style="5" bestFit="1" customWidth="1"/>
    <col min="11016" max="11016" width="11.85546875" style="5" bestFit="1" customWidth="1"/>
    <col min="11017" max="11017" width="10.28515625" style="5" bestFit="1" customWidth="1"/>
    <col min="11018" max="11018" width="11.85546875" style="5" bestFit="1" customWidth="1"/>
    <col min="11019" max="11019" width="11.7109375" style="5" bestFit="1" customWidth="1"/>
    <col min="11020" max="11020" width="10.5703125" style="5" bestFit="1" customWidth="1"/>
    <col min="11021" max="11021" width="11.7109375" style="5" bestFit="1" customWidth="1"/>
    <col min="11022" max="11022" width="11.85546875" style="5" bestFit="1" customWidth="1"/>
    <col min="11023" max="11023" width="10.42578125" style="5" bestFit="1" customWidth="1"/>
    <col min="11024" max="11024" width="11.85546875" style="5" bestFit="1" customWidth="1"/>
    <col min="11025" max="11025" width="11.7109375" style="5" bestFit="1" customWidth="1"/>
    <col min="11026" max="11026" width="12" style="5" bestFit="1" customWidth="1"/>
    <col min="11027" max="11027" width="11.7109375" style="5" bestFit="1" customWidth="1"/>
    <col min="11028" max="11264" width="9.140625" style="5"/>
    <col min="11265" max="11265" width="4.140625" style="5" customWidth="1"/>
    <col min="11266" max="11266" width="13.7109375" style="5" customWidth="1"/>
    <col min="11267" max="11267" width="4" style="5" bestFit="1" customWidth="1"/>
    <col min="11268" max="11268" width="19.85546875" style="5" customWidth="1"/>
    <col min="11269" max="11271" width="12.7109375" style="5" bestFit="1" customWidth="1"/>
    <col min="11272" max="11272" width="11.85546875" style="5" bestFit="1" customWidth="1"/>
    <col min="11273" max="11273" width="10.28515625" style="5" bestFit="1" customWidth="1"/>
    <col min="11274" max="11274" width="11.85546875" style="5" bestFit="1" customWidth="1"/>
    <col min="11275" max="11275" width="11.7109375" style="5" bestFit="1" customWidth="1"/>
    <col min="11276" max="11276" width="10.5703125" style="5" bestFit="1" customWidth="1"/>
    <col min="11277" max="11277" width="11.7109375" style="5" bestFit="1" customWidth="1"/>
    <col min="11278" max="11278" width="11.85546875" style="5" bestFit="1" customWidth="1"/>
    <col min="11279" max="11279" width="10.42578125" style="5" bestFit="1" customWidth="1"/>
    <col min="11280" max="11280" width="11.85546875" style="5" bestFit="1" customWidth="1"/>
    <col min="11281" max="11281" width="11.7109375" style="5" bestFit="1" customWidth="1"/>
    <col min="11282" max="11282" width="12" style="5" bestFit="1" customWidth="1"/>
    <col min="11283" max="11283" width="11.7109375" style="5" bestFit="1" customWidth="1"/>
    <col min="11284" max="11520" width="9.140625" style="5"/>
    <col min="11521" max="11521" width="4.140625" style="5" customWidth="1"/>
    <col min="11522" max="11522" width="13.7109375" style="5" customWidth="1"/>
    <col min="11523" max="11523" width="4" style="5" bestFit="1" customWidth="1"/>
    <col min="11524" max="11524" width="19.85546875" style="5" customWidth="1"/>
    <col min="11525" max="11527" width="12.7109375" style="5" bestFit="1" customWidth="1"/>
    <col min="11528" max="11528" width="11.85546875" style="5" bestFit="1" customWidth="1"/>
    <col min="11529" max="11529" width="10.28515625" style="5" bestFit="1" customWidth="1"/>
    <col min="11530" max="11530" width="11.85546875" style="5" bestFit="1" customWidth="1"/>
    <col min="11531" max="11531" width="11.7109375" style="5" bestFit="1" customWidth="1"/>
    <col min="11532" max="11532" width="10.5703125" style="5" bestFit="1" customWidth="1"/>
    <col min="11533" max="11533" width="11.7109375" style="5" bestFit="1" customWidth="1"/>
    <col min="11534" max="11534" width="11.85546875" style="5" bestFit="1" customWidth="1"/>
    <col min="11535" max="11535" width="10.42578125" style="5" bestFit="1" customWidth="1"/>
    <col min="11536" max="11536" width="11.85546875" style="5" bestFit="1" customWidth="1"/>
    <col min="11537" max="11537" width="11.7109375" style="5" bestFit="1" customWidth="1"/>
    <col min="11538" max="11538" width="12" style="5" bestFit="1" customWidth="1"/>
    <col min="11539" max="11539" width="11.7109375" style="5" bestFit="1" customWidth="1"/>
    <col min="11540" max="11776" width="9.140625" style="5"/>
    <col min="11777" max="11777" width="4.140625" style="5" customWidth="1"/>
    <col min="11778" max="11778" width="13.7109375" style="5" customWidth="1"/>
    <col min="11779" max="11779" width="4" style="5" bestFit="1" customWidth="1"/>
    <col min="11780" max="11780" width="19.85546875" style="5" customWidth="1"/>
    <col min="11781" max="11783" width="12.7109375" style="5" bestFit="1" customWidth="1"/>
    <col min="11784" max="11784" width="11.85546875" style="5" bestFit="1" customWidth="1"/>
    <col min="11785" max="11785" width="10.28515625" style="5" bestFit="1" customWidth="1"/>
    <col min="11786" max="11786" width="11.85546875" style="5" bestFit="1" customWidth="1"/>
    <col min="11787" max="11787" width="11.7109375" style="5" bestFit="1" customWidth="1"/>
    <col min="11788" max="11788" width="10.5703125" style="5" bestFit="1" customWidth="1"/>
    <col min="11789" max="11789" width="11.7109375" style="5" bestFit="1" customWidth="1"/>
    <col min="11790" max="11790" width="11.85546875" style="5" bestFit="1" customWidth="1"/>
    <col min="11791" max="11791" width="10.42578125" style="5" bestFit="1" customWidth="1"/>
    <col min="11792" max="11792" width="11.85546875" style="5" bestFit="1" customWidth="1"/>
    <col min="11793" max="11793" width="11.7109375" style="5" bestFit="1" customWidth="1"/>
    <col min="11794" max="11794" width="12" style="5" bestFit="1" customWidth="1"/>
    <col min="11795" max="11795" width="11.7109375" style="5" bestFit="1" customWidth="1"/>
    <col min="11796" max="12032" width="9.140625" style="5"/>
    <col min="12033" max="12033" width="4.140625" style="5" customWidth="1"/>
    <col min="12034" max="12034" width="13.7109375" style="5" customWidth="1"/>
    <col min="12035" max="12035" width="4" style="5" bestFit="1" customWidth="1"/>
    <col min="12036" max="12036" width="19.85546875" style="5" customWidth="1"/>
    <col min="12037" max="12039" width="12.7109375" style="5" bestFit="1" customWidth="1"/>
    <col min="12040" max="12040" width="11.85546875" style="5" bestFit="1" customWidth="1"/>
    <col min="12041" max="12041" width="10.28515625" style="5" bestFit="1" customWidth="1"/>
    <col min="12042" max="12042" width="11.85546875" style="5" bestFit="1" customWidth="1"/>
    <col min="12043" max="12043" width="11.7109375" style="5" bestFit="1" customWidth="1"/>
    <col min="12044" max="12044" width="10.5703125" style="5" bestFit="1" customWidth="1"/>
    <col min="12045" max="12045" width="11.7109375" style="5" bestFit="1" customWidth="1"/>
    <col min="12046" max="12046" width="11.85546875" style="5" bestFit="1" customWidth="1"/>
    <col min="12047" max="12047" width="10.42578125" style="5" bestFit="1" customWidth="1"/>
    <col min="12048" max="12048" width="11.85546875" style="5" bestFit="1" customWidth="1"/>
    <col min="12049" max="12049" width="11.7109375" style="5" bestFit="1" customWidth="1"/>
    <col min="12050" max="12050" width="12" style="5" bestFit="1" customWidth="1"/>
    <col min="12051" max="12051" width="11.7109375" style="5" bestFit="1" customWidth="1"/>
    <col min="12052" max="12288" width="9.140625" style="5"/>
    <col min="12289" max="12289" width="4.140625" style="5" customWidth="1"/>
    <col min="12290" max="12290" width="13.7109375" style="5" customWidth="1"/>
    <col min="12291" max="12291" width="4" style="5" bestFit="1" customWidth="1"/>
    <col min="12292" max="12292" width="19.85546875" style="5" customWidth="1"/>
    <col min="12293" max="12295" width="12.7109375" style="5" bestFit="1" customWidth="1"/>
    <col min="12296" max="12296" width="11.85546875" style="5" bestFit="1" customWidth="1"/>
    <col min="12297" max="12297" width="10.28515625" style="5" bestFit="1" customWidth="1"/>
    <col min="12298" max="12298" width="11.85546875" style="5" bestFit="1" customWidth="1"/>
    <col min="12299" max="12299" width="11.7109375" style="5" bestFit="1" customWidth="1"/>
    <col min="12300" max="12300" width="10.5703125" style="5" bestFit="1" customWidth="1"/>
    <col min="12301" max="12301" width="11.7109375" style="5" bestFit="1" customWidth="1"/>
    <col min="12302" max="12302" width="11.85546875" style="5" bestFit="1" customWidth="1"/>
    <col min="12303" max="12303" width="10.42578125" style="5" bestFit="1" customWidth="1"/>
    <col min="12304" max="12304" width="11.85546875" style="5" bestFit="1" customWidth="1"/>
    <col min="12305" max="12305" width="11.7109375" style="5" bestFit="1" customWidth="1"/>
    <col min="12306" max="12306" width="12" style="5" bestFit="1" customWidth="1"/>
    <col min="12307" max="12307" width="11.7109375" style="5" bestFit="1" customWidth="1"/>
    <col min="12308" max="12544" width="9.140625" style="5"/>
    <col min="12545" max="12545" width="4.140625" style="5" customWidth="1"/>
    <col min="12546" max="12546" width="13.7109375" style="5" customWidth="1"/>
    <col min="12547" max="12547" width="4" style="5" bestFit="1" customWidth="1"/>
    <col min="12548" max="12548" width="19.85546875" style="5" customWidth="1"/>
    <col min="12549" max="12551" width="12.7109375" style="5" bestFit="1" customWidth="1"/>
    <col min="12552" max="12552" width="11.85546875" style="5" bestFit="1" customWidth="1"/>
    <col min="12553" max="12553" width="10.28515625" style="5" bestFit="1" customWidth="1"/>
    <col min="12554" max="12554" width="11.85546875" style="5" bestFit="1" customWidth="1"/>
    <col min="12555" max="12555" width="11.7109375" style="5" bestFit="1" customWidth="1"/>
    <col min="12556" max="12556" width="10.5703125" style="5" bestFit="1" customWidth="1"/>
    <col min="12557" max="12557" width="11.7109375" style="5" bestFit="1" customWidth="1"/>
    <col min="12558" max="12558" width="11.85546875" style="5" bestFit="1" customWidth="1"/>
    <col min="12559" max="12559" width="10.42578125" style="5" bestFit="1" customWidth="1"/>
    <col min="12560" max="12560" width="11.85546875" style="5" bestFit="1" customWidth="1"/>
    <col min="12561" max="12561" width="11.7109375" style="5" bestFit="1" customWidth="1"/>
    <col min="12562" max="12562" width="12" style="5" bestFit="1" customWidth="1"/>
    <col min="12563" max="12563" width="11.7109375" style="5" bestFit="1" customWidth="1"/>
    <col min="12564" max="12800" width="9.140625" style="5"/>
    <col min="12801" max="12801" width="4.140625" style="5" customWidth="1"/>
    <col min="12802" max="12802" width="13.7109375" style="5" customWidth="1"/>
    <col min="12803" max="12803" width="4" style="5" bestFit="1" customWidth="1"/>
    <col min="12804" max="12804" width="19.85546875" style="5" customWidth="1"/>
    <col min="12805" max="12807" width="12.7109375" style="5" bestFit="1" customWidth="1"/>
    <col min="12808" max="12808" width="11.85546875" style="5" bestFit="1" customWidth="1"/>
    <col min="12809" max="12809" width="10.28515625" style="5" bestFit="1" customWidth="1"/>
    <col min="12810" max="12810" width="11.85546875" style="5" bestFit="1" customWidth="1"/>
    <col min="12811" max="12811" width="11.7109375" style="5" bestFit="1" customWidth="1"/>
    <col min="12812" max="12812" width="10.5703125" style="5" bestFit="1" customWidth="1"/>
    <col min="12813" max="12813" width="11.7109375" style="5" bestFit="1" customWidth="1"/>
    <col min="12814" max="12814" width="11.85546875" style="5" bestFit="1" customWidth="1"/>
    <col min="12815" max="12815" width="10.42578125" style="5" bestFit="1" customWidth="1"/>
    <col min="12816" max="12816" width="11.85546875" style="5" bestFit="1" customWidth="1"/>
    <col min="12817" max="12817" width="11.7109375" style="5" bestFit="1" customWidth="1"/>
    <col min="12818" max="12818" width="12" style="5" bestFit="1" customWidth="1"/>
    <col min="12819" max="12819" width="11.7109375" style="5" bestFit="1" customWidth="1"/>
    <col min="12820" max="13056" width="9.140625" style="5"/>
    <col min="13057" max="13057" width="4.140625" style="5" customWidth="1"/>
    <col min="13058" max="13058" width="13.7109375" style="5" customWidth="1"/>
    <col min="13059" max="13059" width="4" style="5" bestFit="1" customWidth="1"/>
    <col min="13060" max="13060" width="19.85546875" style="5" customWidth="1"/>
    <col min="13061" max="13063" width="12.7109375" style="5" bestFit="1" customWidth="1"/>
    <col min="13064" max="13064" width="11.85546875" style="5" bestFit="1" customWidth="1"/>
    <col min="13065" max="13065" width="10.28515625" style="5" bestFit="1" customWidth="1"/>
    <col min="13066" max="13066" width="11.85546875" style="5" bestFit="1" customWidth="1"/>
    <col min="13067" max="13067" width="11.7109375" style="5" bestFit="1" customWidth="1"/>
    <col min="13068" max="13068" width="10.5703125" style="5" bestFit="1" customWidth="1"/>
    <col min="13069" max="13069" width="11.7109375" style="5" bestFit="1" customWidth="1"/>
    <col min="13070" max="13070" width="11.85546875" style="5" bestFit="1" customWidth="1"/>
    <col min="13071" max="13071" width="10.42578125" style="5" bestFit="1" customWidth="1"/>
    <col min="13072" max="13072" width="11.85546875" style="5" bestFit="1" customWidth="1"/>
    <col min="13073" max="13073" width="11.7109375" style="5" bestFit="1" customWidth="1"/>
    <col min="13074" max="13074" width="12" style="5" bestFit="1" customWidth="1"/>
    <col min="13075" max="13075" width="11.7109375" style="5" bestFit="1" customWidth="1"/>
    <col min="13076" max="13312" width="9.140625" style="5"/>
    <col min="13313" max="13313" width="4.140625" style="5" customWidth="1"/>
    <col min="13314" max="13314" width="13.7109375" style="5" customWidth="1"/>
    <col min="13315" max="13315" width="4" style="5" bestFit="1" customWidth="1"/>
    <col min="13316" max="13316" width="19.85546875" style="5" customWidth="1"/>
    <col min="13317" max="13319" width="12.7109375" style="5" bestFit="1" customWidth="1"/>
    <col min="13320" max="13320" width="11.85546875" style="5" bestFit="1" customWidth="1"/>
    <col min="13321" max="13321" width="10.28515625" style="5" bestFit="1" customWidth="1"/>
    <col min="13322" max="13322" width="11.85546875" style="5" bestFit="1" customWidth="1"/>
    <col min="13323" max="13323" width="11.7109375" style="5" bestFit="1" customWidth="1"/>
    <col min="13324" max="13324" width="10.5703125" style="5" bestFit="1" customWidth="1"/>
    <col min="13325" max="13325" width="11.7109375" style="5" bestFit="1" customWidth="1"/>
    <col min="13326" max="13326" width="11.85546875" style="5" bestFit="1" customWidth="1"/>
    <col min="13327" max="13327" width="10.42578125" style="5" bestFit="1" customWidth="1"/>
    <col min="13328" max="13328" width="11.85546875" style="5" bestFit="1" customWidth="1"/>
    <col min="13329" max="13329" width="11.7109375" style="5" bestFit="1" customWidth="1"/>
    <col min="13330" max="13330" width="12" style="5" bestFit="1" customWidth="1"/>
    <col min="13331" max="13331" width="11.7109375" style="5" bestFit="1" customWidth="1"/>
    <col min="13332" max="13568" width="9.140625" style="5"/>
    <col min="13569" max="13569" width="4.140625" style="5" customWidth="1"/>
    <col min="13570" max="13570" width="13.7109375" style="5" customWidth="1"/>
    <col min="13571" max="13571" width="4" style="5" bestFit="1" customWidth="1"/>
    <col min="13572" max="13572" width="19.85546875" style="5" customWidth="1"/>
    <col min="13573" max="13575" width="12.7109375" style="5" bestFit="1" customWidth="1"/>
    <col min="13576" max="13576" width="11.85546875" style="5" bestFit="1" customWidth="1"/>
    <col min="13577" max="13577" width="10.28515625" style="5" bestFit="1" customWidth="1"/>
    <col min="13578" max="13578" width="11.85546875" style="5" bestFit="1" customWidth="1"/>
    <col min="13579" max="13579" width="11.7109375" style="5" bestFit="1" customWidth="1"/>
    <col min="13580" max="13580" width="10.5703125" style="5" bestFit="1" customWidth="1"/>
    <col min="13581" max="13581" width="11.7109375" style="5" bestFit="1" customWidth="1"/>
    <col min="13582" max="13582" width="11.85546875" style="5" bestFit="1" customWidth="1"/>
    <col min="13583" max="13583" width="10.42578125" style="5" bestFit="1" customWidth="1"/>
    <col min="13584" max="13584" width="11.85546875" style="5" bestFit="1" customWidth="1"/>
    <col min="13585" max="13585" width="11.7109375" style="5" bestFit="1" customWidth="1"/>
    <col min="13586" max="13586" width="12" style="5" bestFit="1" customWidth="1"/>
    <col min="13587" max="13587" width="11.7109375" style="5" bestFit="1" customWidth="1"/>
    <col min="13588" max="13824" width="9.140625" style="5"/>
    <col min="13825" max="13825" width="4.140625" style="5" customWidth="1"/>
    <col min="13826" max="13826" width="13.7109375" style="5" customWidth="1"/>
    <col min="13827" max="13827" width="4" style="5" bestFit="1" customWidth="1"/>
    <col min="13828" max="13828" width="19.85546875" style="5" customWidth="1"/>
    <col min="13829" max="13831" width="12.7109375" style="5" bestFit="1" customWidth="1"/>
    <col min="13832" max="13832" width="11.85546875" style="5" bestFit="1" customWidth="1"/>
    <col min="13833" max="13833" width="10.28515625" style="5" bestFit="1" customWidth="1"/>
    <col min="13834" max="13834" width="11.85546875" style="5" bestFit="1" customWidth="1"/>
    <col min="13835" max="13835" width="11.7109375" style="5" bestFit="1" customWidth="1"/>
    <col min="13836" max="13836" width="10.5703125" style="5" bestFit="1" customWidth="1"/>
    <col min="13837" max="13837" width="11.7109375" style="5" bestFit="1" customWidth="1"/>
    <col min="13838" max="13838" width="11.85546875" style="5" bestFit="1" customWidth="1"/>
    <col min="13839" max="13839" width="10.42578125" style="5" bestFit="1" customWidth="1"/>
    <col min="13840" max="13840" width="11.85546875" style="5" bestFit="1" customWidth="1"/>
    <col min="13841" max="13841" width="11.7109375" style="5" bestFit="1" customWidth="1"/>
    <col min="13842" max="13842" width="12" style="5" bestFit="1" customWidth="1"/>
    <col min="13843" max="13843" width="11.7109375" style="5" bestFit="1" customWidth="1"/>
    <col min="13844" max="14080" width="9.140625" style="5"/>
    <col min="14081" max="14081" width="4.140625" style="5" customWidth="1"/>
    <col min="14082" max="14082" width="13.7109375" style="5" customWidth="1"/>
    <col min="14083" max="14083" width="4" style="5" bestFit="1" customWidth="1"/>
    <col min="14084" max="14084" width="19.85546875" style="5" customWidth="1"/>
    <col min="14085" max="14087" width="12.7109375" style="5" bestFit="1" customWidth="1"/>
    <col min="14088" max="14088" width="11.85546875" style="5" bestFit="1" customWidth="1"/>
    <col min="14089" max="14089" width="10.28515625" style="5" bestFit="1" customWidth="1"/>
    <col min="14090" max="14090" width="11.85546875" style="5" bestFit="1" customWidth="1"/>
    <col min="14091" max="14091" width="11.7109375" style="5" bestFit="1" customWidth="1"/>
    <col min="14092" max="14092" width="10.5703125" style="5" bestFit="1" customWidth="1"/>
    <col min="14093" max="14093" width="11.7109375" style="5" bestFit="1" customWidth="1"/>
    <col min="14094" max="14094" width="11.85546875" style="5" bestFit="1" customWidth="1"/>
    <col min="14095" max="14095" width="10.42578125" style="5" bestFit="1" customWidth="1"/>
    <col min="14096" max="14096" width="11.85546875" style="5" bestFit="1" customWidth="1"/>
    <col min="14097" max="14097" width="11.7109375" style="5" bestFit="1" customWidth="1"/>
    <col min="14098" max="14098" width="12" style="5" bestFit="1" customWidth="1"/>
    <col min="14099" max="14099" width="11.7109375" style="5" bestFit="1" customWidth="1"/>
    <col min="14100" max="14336" width="9.140625" style="5"/>
    <col min="14337" max="14337" width="4.140625" style="5" customWidth="1"/>
    <col min="14338" max="14338" width="13.7109375" style="5" customWidth="1"/>
    <col min="14339" max="14339" width="4" style="5" bestFit="1" customWidth="1"/>
    <col min="14340" max="14340" width="19.85546875" style="5" customWidth="1"/>
    <col min="14341" max="14343" width="12.7109375" style="5" bestFit="1" customWidth="1"/>
    <col min="14344" max="14344" width="11.85546875" style="5" bestFit="1" customWidth="1"/>
    <col min="14345" max="14345" width="10.28515625" style="5" bestFit="1" customWidth="1"/>
    <col min="14346" max="14346" width="11.85546875" style="5" bestFit="1" customWidth="1"/>
    <col min="14347" max="14347" width="11.7109375" style="5" bestFit="1" customWidth="1"/>
    <col min="14348" max="14348" width="10.5703125" style="5" bestFit="1" customWidth="1"/>
    <col min="14349" max="14349" width="11.7109375" style="5" bestFit="1" customWidth="1"/>
    <col min="14350" max="14350" width="11.85546875" style="5" bestFit="1" customWidth="1"/>
    <col min="14351" max="14351" width="10.42578125" style="5" bestFit="1" customWidth="1"/>
    <col min="14352" max="14352" width="11.85546875" style="5" bestFit="1" customWidth="1"/>
    <col min="14353" max="14353" width="11.7109375" style="5" bestFit="1" customWidth="1"/>
    <col min="14354" max="14354" width="12" style="5" bestFit="1" customWidth="1"/>
    <col min="14355" max="14355" width="11.7109375" style="5" bestFit="1" customWidth="1"/>
    <col min="14356" max="14592" width="9.140625" style="5"/>
    <col min="14593" max="14593" width="4.140625" style="5" customWidth="1"/>
    <col min="14594" max="14594" width="13.7109375" style="5" customWidth="1"/>
    <col min="14595" max="14595" width="4" style="5" bestFit="1" customWidth="1"/>
    <col min="14596" max="14596" width="19.85546875" style="5" customWidth="1"/>
    <col min="14597" max="14599" width="12.7109375" style="5" bestFit="1" customWidth="1"/>
    <col min="14600" max="14600" width="11.85546875" style="5" bestFit="1" customWidth="1"/>
    <col min="14601" max="14601" width="10.28515625" style="5" bestFit="1" customWidth="1"/>
    <col min="14602" max="14602" width="11.85546875" style="5" bestFit="1" customWidth="1"/>
    <col min="14603" max="14603" width="11.7109375" style="5" bestFit="1" customWidth="1"/>
    <col min="14604" max="14604" width="10.5703125" style="5" bestFit="1" customWidth="1"/>
    <col min="14605" max="14605" width="11.7109375" style="5" bestFit="1" customWidth="1"/>
    <col min="14606" max="14606" width="11.85546875" style="5" bestFit="1" customWidth="1"/>
    <col min="14607" max="14607" width="10.42578125" style="5" bestFit="1" customWidth="1"/>
    <col min="14608" max="14608" width="11.85546875" style="5" bestFit="1" customWidth="1"/>
    <col min="14609" max="14609" width="11.7109375" style="5" bestFit="1" customWidth="1"/>
    <col min="14610" max="14610" width="12" style="5" bestFit="1" customWidth="1"/>
    <col min="14611" max="14611" width="11.7109375" style="5" bestFit="1" customWidth="1"/>
    <col min="14612" max="14848" width="9.140625" style="5"/>
    <col min="14849" max="14849" width="4.140625" style="5" customWidth="1"/>
    <col min="14850" max="14850" width="13.7109375" style="5" customWidth="1"/>
    <col min="14851" max="14851" width="4" style="5" bestFit="1" customWidth="1"/>
    <col min="14852" max="14852" width="19.85546875" style="5" customWidth="1"/>
    <col min="14853" max="14855" width="12.7109375" style="5" bestFit="1" customWidth="1"/>
    <col min="14856" max="14856" width="11.85546875" style="5" bestFit="1" customWidth="1"/>
    <col min="14857" max="14857" width="10.28515625" style="5" bestFit="1" customWidth="1"/>
    <col min="14858" max="14858" width="11.85546875" style="5" bestFit="1" customWidth="1"/>
    <col min="14859" max="14859" width="11.7109375" style="5" bestFit="1" customWidth="1"/>
    <col min="14860" max="14860" width="10.5703125" style="5" bestFit="1" customWidth="1"/>
    <col min="14861" max="14861" width="11.7109375" style="5" bestFit="1" customWidth="1"/>
    <col min="14862" max="14862" width="11.85546875" style="5" bestFit="1" customWidth="1"/>
    <col min="14863" max="14863" width="10.42578125" style="5" bestFit="1" customWidth="1"/>
    <col min="14864" max="14864" width="11.85546875" style="5" bestFit="1" customWidth="1"/>
    <col min="14865" max="14865" width="11.7109375" style="5" bestFit="1" customWidth="1"/>
    <col min="14866" max="14866" width="12" style="5" bestFit="1" customWidth="1"/>
    <col min="14867" max="14867" width="11.7109375" style="5" bestFit="1" customWidth="1"/>
    <col min="14868" max="15104" width="9.140625" style="5"/>
    <col min="15105" max="15105" width="4.140625" style="5" customWidth="1"/>
    <col min="15106" max="15106" width="13.7109375" style="5" customWidth="1"/>
    <col min="15107" max="15107" width="4" style="5" bestFit="1" customWidth="1"/>
    <col min="15108" max="15108" width="19.85546875" style="5" customWidth="1"/>
    <col min="15109" max="15111" width="12.7109375" style="5" bestFit="1" customWidth="1"/>
    <col min="15112" max="15112" width="11.85546875" style="5" bestFit="1" customWidth="1"/>
    <col min="15113" max="15113" width="10.28515625" style="5" bestFit="1" customWidth="1"/>
    <col min="15114" max="15114" width="11.85546875" style="5" bestFit="1" customWidth="1"/>
    <col min="15115" max="15115" width="11.7109375" style="5" bestFit="1" customWidth="1"/>
    <col min="15116" max="15116" width="10.5703125" style="5" bestFit="1" customWidth="1"/>
    <col min="15117" max="15117" width="11.7109375" style="5" bestFit="1" customWidth="1"/>
    <col min="15118" max="15118" width="11.85546875" style="5" bestFit="1" customWidth="1"/>
    <col min="15119" max="15119" width="10.42578125" style="5" bestFit="1" customWidth="1"/>
    <col min="15120" max="15120" width="11.85546875" style="5" bestFit="1" customWidth="1"/>
    <col min="15121" max="15121" width="11.7109375" style="5" bestFit="1" customWidth="1"/>
    <col min="15122" max="15122" width="12" style="5" bestFit="1" customWidth="1"/>
    <col min="15123" max="15123" width="11.7109375" style="5" bestFit="1" customWidth="1"/>
    <col min="15124" max="15360" width="9.140625" style="5"/>
    <col min="15361" max="15361" width="4.140625" style="5" customWidth="1"/>
    <col min="15362" max="15362" width="13.7109375" style="5" customWidth="1"/>
    <col min="15363" max="15363" width="4" style="5" bestFit="1" customWidth="1"/>
    <col min="15364" max="15364" width="19.85546875" style="5" customWidth="1"/>
    <col min="15365" max="15367" width="12.7109375" style="5" bestFit="1" customWidth="1"/>
    <col min="15368" max="15368" width="11.85546875" style="5" bestFit="1" customWidth="1"/>
    <col min="15369" max="15369" width="10.28515625" style="5" bestFit="1" customWidth="1"/>
    <col min="15370" max="15370" width="11.85546875" style="5" bestFit="1" customWidth="1"/>
    <col min="15371" max="15371" width="11.7109375" style="5" bestFit="1" customWidth="1"/>
    <col min="15372" max="15372" width="10.5703125" style="5" bestFit="1" customWidth="1"/>
    <col min="15373" max="15373" width="11.7109375" style="5" bestFit="1" customWidth="1"/>
    <col min="15374" max="15374" width="11.85546875" style="5" bestFit="1" customWidth="1"/>
    <col min="15375" max="15375" width="10.42578125" style="5" bestFit="1" customWidth="1"/>
    <col min="15376" max="15376" width="11.85546875" style="5" bestFit="1" customWidth="1"/>
    <col min="15377" max="15377" width="11.7109375" style="5" bestFit="1" customWidth="1"/>
    <col min="15378" max="15378" width="12" style="5" bestFit="1" customWidth="1"/>
    <col min="15379" max="15379" width="11.7109375" style="5" bestFit="1" customWidth="1"/>
    <col min="15380" max="15616" width="9.140625" style="5"/>
    <col min="15617" max="15617" width="4.140625" style="5" customWidth="1"/>
    <col min="15618" max="15618" width="13.7109375" style="5" customWidth="1"/>
    <col min="15619" max="15619" width="4" style="5" bestFit="1" customWidth="1"/>
    <col min="15620" max="15620" width="19.85546875" style="5" customWidth="1"/>
    <col min="15621" max="15623" width="12.7109375" style="5" bestFit="1" customWidth="1"/>
    <col min="15624" max="15624" width="11.85546875" style="5" bestFit="1" customWidth="1"/>
    <col min="15625" max="15625" width="10.28515625" style="5" bestFit="1" customWidth="1"/>
    <col min="15626" max="15626" width="11.85546875" style="5" bestFit="1" customWidth="1"/>
    <col min="15627" max="15627" width="11.7109375" style="5" bestFit="1" customWidth="1"/>
    <col min="15628" max="15628" width="10.5703125" style="5" bestFit="1" customWidth="1"/>
    <col min="15629" max="15629" width="11.7109375" style="5" bestFit="1" customWidth="1"/>
    <col min="15630" max="15630" width="11.85546875" style="5" bestFit="1" customWidth="1"/>
    <col min="15631" max="15631" width="10.42578125" style="5" bestFit="1" customWidth="1"/>
    <col min="15632" max="15632" width="11.85546875" style="5" bestFit="1" customWidth="1"/>
    <col min="15633" max="15633" width="11.7109375" style="5" bestFit="1" customWidth="1"/>
    <col min="15634" max="15634" width="12" style="5" bestFit="1" customWidth="1"/>
    <col min="15635" max="15635" width="11.7109375" style="5" bestFit="1" customWidth="1"/>
    <col min="15636" max="15872" width="9.140625" style="5"/>
    <col min="15873" max="15873" width="4.140625" style="5" customWidth="1"/>
    <col min="15874" max="15874" width="13.7109375" style="5" customWidth="1"/>
    <col min="15875" max="15875" width="4" style="5" bestFit="1" customWidth="1"/>
    <col min="15876" max="15876" width="19.85546875" style="5" customWidth="1"/>
    <col min="15877" max="15879" width="12.7109375" style="5" bestFit="1" customWidth="1"/>
    <col min="15880" max="15880" width="11.85546875" style="5" bestFit="1" customWidth="1"/>
    <col min="15881" max="15881" width="10.28515625" style="5" bestFit="1" customWidth="1"/>
    <col min="15882" max="15882" width="11.85546875" style="5" bestFit="1" customWidth="1"/>
    <col min="15883" max="15883" width="11.7109375" style="5" bestFit="1" customWidth="1"/>
    <col min="15884" max="15884" width="10.5703125" style="5" bestFit="1" customWidth="1"/>
    <col min="15885" max="15885" width="11.7109375" style="5" bestFit="1" customWidth="1"/>
    <col min="15886" max="15886" width="11.85546875" style="5" bestFit="1" customWidth="1"/>
    <col min="15887" max="15887" width="10.42578125" style="5" bestFit="1" customWidth="1"/>
    <col min="15888" max="15888" width="11.85546875" style="5" bestFit="1" customWidth="1"/>
    <col min="15889" max="15889" width="11.7109375" style="5" bestFit="1" customWidth="1"/>
    <col min="15890" max="15890" width="12" style="5" bestFit="1" customWidth="1"/>
    <col min="15891" max="15891" width="11.7109375" style="5" bestFit="1" customWidth="1"/>
    <col min="15892" max="16128" width="9.140625" style="5"/>
    <col min="16129" max="16129" width="4.140625" style="5" customWidth="1"/>
    <col min="16130" max="16130" width="13.7109375" style="5" customWidth="1"/>
    <col min="16131" max="16131" width="4" style="5" bestFit="1" customWidth="1"/>
    <col min="16132" max="16132" width="19.85546875" style="5" customWidth="1"/>
    <col min="16133" max="16135" width="12.7109375" style="5" bestFit="1" customWidth="1"/>
    <col min="16136" max="16136" width="11.85546875" style="5" bestFit="1" customWidth="1"/>
    <col min="16137" max="16137" width="10.28515625" style="5" bestFit="1" customWidth="1"/>
    <col min="16138" max="16138" width="11.85546875" style="5" bestFit="1" customWidth="1"/>
    <col min="16139" max="16139" width="11.7109375" style="5" bestFit="1" customWidth="1"/>
    <col min="16140" max="16140" width="10.5703125" style="5" bestFit="1" customWidth="1"/>
    <col min="16141" max="16141" width="11.7109375" style="5" bestFit="1" customWidth="1"/>
    <col min="16142" max="16142" width="11.85546875" style="5" bestFit="1" customWidth="1"/>
    <col min="16143" max="16143" width="10.42578125" style="5" bestFit="1" customWidth="1"/>
    <col min="16144" max="16144" width="11.85546875" style="5" bestFit="1" customWidth="1"/>
    <col min="16145" max="16145" width="11.7109375" style="5" bestFit="1" customWidth="1"/>
    <col min="16146" max="16146" width="12" style="5" bestFit="1" customWidth="1"/>
    <col min="16147" max="16147" width="11.7109375" style="5" bestFit="1" customWidth="1"/>
    <col min="16148" max="16384" width="9.140625" style="5"/>
  </cols>
  <sheetData>
    <row r="1" spans="1:19" x14ac:dyDescent="0.25">
      <c r="A1" s="1"/>
      <c r="B1" s="1"/>
      <c r="C1" s="2"/>
      <c r="D1" s="3"/>
      <c r="E1" s="4"/>
      <c r="F1" s="4"/>
      <c r="G1" s="1"/>
    </row>
    <row r="2" spans="1:19" x14ac:dyDescent="0.25">
      <c r="A2" s="1"/>
      <c r="B2" s="1"/>
      <c r="C2" s="2"/>
      <c r="D2" s="3"/>
      <c r="E2" s="4"/>
      <c r="F2" s="4"/>
      <c r="G2" s="1"/>
    </row>
    <row r="3" spans="1:19" ht="30.75" x14ac:dyDescent="0.25">
      <c r="A3" s="1"/>
      <c r="B3" s="1"/>
      <c r="C3" s="6" t="s">
        <v>0</v>
      </c>
      <c r="D3" s="6"/>
      <c r="E3" s="6"/>
      <c r="F3" s="6"/>
      <c r="G3" s="6"/>
    </row>
    <row r="4" spans="1:19" ht="15.75" x14ac:dyDescent="0.25">
      <c r="A4" s="1"/>
      <c r="B4" s="1"/>
      <c r="C4" s="7" t="s">
        <v>1</v>
      </c>
      <c r="D4" s="7"/>
      <c r="E4" s="7"/>
      <c r="F4" s="7"/>
      <c r="G4" s="7"/>
    </row>
    <row r="5" spans="1:19" x14ac:dyDescent="0.25">
      <c r="A5" s="1"/>
      <c r="B5" s="1"/>
      <c r="C5" s="2"/>
      <c r="D5" s="5"/>
      <c r="E5" s="4"/>
      <c r="F5" s="4"/>
      <c r="G5" s="1"/>
    </row>
    <row r="6" spans="1:19" x14ac:dyDescent="0.25">
      <c r="A6" s="1"/>
      <c r="B6" s="1"/>
      <c r="C6" s="2"/>
      <c r="D6" s="5"/>
      <c r="E6" s="88" t="s">
        <v>155</v>
      </c>
      <c r="F6" s="4"/>
      <c r="G6" s="1"/>
    </row>
    <row r="7" spans="1:19" x14ac:dyDescent="0.25">
      <c r="A7" s="1"/>
      <c r="B7" s="1"/>
      <c r="C7" s="2"/>
      <c r="D7" s="3"/>
      <c r="E7" s="4"/>
      <c r="F7" s="4"/>
      <c r="G7" s="1"/>
    </row>
    <row r="8" spans="1:19" ht="51" customHeight="1" x14ac:dyDescent="0.25">
      <c r="E8" s="41">
        <v>1</v>
      </c>
      <c r="F8" s="42" t="s">
        <v>100</v>
      </c>
      <c r="G8" s="43"/>
      <c r="H8" s="44">
        <v>2</v>
      </c>
      <c r="I8" s="45" t="s">
        <v>101</v>
      </c>
      <c r="J8" s="46"/>
      <c r="K8" s="47">
        <v>3</v>
      </c>
      <c r="L8" s="48" t="s">
        <v>102</v>
      </c>
      <c r="M8" s="49"/>
      <c r="N8" s="50">
        <v>4</v>
      </c>
      <c r="O8" s="51" t="s">
        <v>103</v>
      </c>
      <c r="P8" s="52"/>
      <c r="Q8" s="83">
        <v>5</v>
      </c>
      <c r="R8" s="84" t="s">
        <v>104</v>
      </c>
      <c r="S8" s="85"/>
    </row>
    <row r="9" spans="1:19" x14ac:dyDescent="0.25">
      <c r="A9" s="53" t="s">
        <v>94</v>
      </c>
      <c r="B9" s="53"/>
      <c r="C9" s="54" t="s">
        <v>95</v>
      </c>
      <c r="D9" s="54"/>
      <c r="E9" s="54" t="s">
        <v>96</v>
      </c>
      <c r="F9" s="54"/>
      <c r="G9" s="55" t="s">
        <v>4</v>
      </c>
      <c r="H9" s="54" t="s">
        <v>96</v>
      </c>
      <c r="I9" s="54"/>
      <c r="J9" s="55" t="s">
        <v>4</v>
      </c>
      <c r="K9" s="54" t="s">
        <v>96</v>
      </c>
      <c r="L9" s="54"/>
      <c r="M9" s="55" t="s">
        <v>4</v>
      </c>
      <c r="N9" s="54" t="s">
        <v>96</v>
      </c>
      <c r="O9" s="54"/>
      <c r="P9" s="55" t="s">
        <v>4</v>
      </c>
      <c r="Q9" s="54" t="s">
        <v>96</v>
      </c>
      <c r="R9" s="54"/>
      <c r="S9" s="55" t="s">
        <v>4</v>
      </c>
    </row>
    <row r="10" spans="1:19" s="60" customFormat="1" x14ac:dyDescent="0.25">
      <c r="A10" s="56"/>
      <c r="B10" s="57"/>
      <c r="C10" s="58"/>
      <c r="D10" s="57"/>
      <c r="E10" s="59" t="s">
        <v>105</v>
      </c>
      <c r="F10" s="59" t="s">
        <v>106</v>
      </c>
      <c r="G10" s="55"/>
      <c r="H10" s="59" t="s">
        <v>105</v>
      </c>
      <c r="I10" s="59" t="s">
        <v>106</v>
      </c>
      <c r="J10" s="55"/>
      <c r="K10" s="59" t="s">
        <v>105</v>
      </c>
      <c r="L10" s="59" t="s">
        <v>106</v>
      </c>
      <c r="M10" s="55"/>
      <c r="N10" s="59" t="s">
        <v>105</v>
      </c>
      <c r="O10" s="59" t="s">
        <v>106</v>
      </c>
      <c r="P10" s="55"/>
      <c r="Q10" s="59" t="s">
        <v>105</v>
      </c>
      <c r="R10" s="59" t="s">
        <v>106</v>
      </c>
      <c r="S10" s="55"/>
    </row>
    <row r="11" spans="1:19" ht="30" x14ac:dyDescent="0.25">
      <c r="A11" s="61">
        <v>1</v>
      </c>
      <c r="B11" s="62" t="s">
        <v>107</v>
      </c>
      <c r="C11" s="61">
        <v>101</v>
      </c>
      <c r="D11" s="62" t="s">
        <v>108</v>
      </c>
      <c r="E11" s="25">
        <v>3130786.39</v>
      </c>
      <c r="F11" s="25">
        <v>309736.5</v>
      </c>
      <c r="G11" s="25">
        <v>3132288.43</v>
      </c>
      <c r="H11" s="25">
        <v>0</v>
      </c>
      <c r="I11" s="25">
        <v>0</v>
      </c>
      <c r="J11" s="25">
        <v>0</v>
      </c>
      <c r="K11" s="25">
        <v>701320.83</v>
      </c>
      <c r="L11" s="25">
        <v>0</v>
      </c>
      <c r="M11" s="25">
        <v>691687.7</v>
      </c>
      <c r="N11" s="25">
        <v>0</v>
      </c>
      <c r="O11" s="25">
        <v>0</v>
      </c>
      <c r="P11" s="25">
        <v>0</v>
      </c>
      <c r="Q11" s="25">
        <v>4177.9399999999996</v>
      </c>
      <c r="R11" s="25">
        <v>0</v>
      </c>
      <c r="S11" s="25">
        <v>412.13</v>
      </c>
    </row>
    <row r="12" spans="1:19" ht="30" x14ac:dyDescent="0.25">
      <c r="A12" s="61">
        <v>1</v>
      </c>
      <c r="B12" s="62" t="s">
        <v>107</v>
      </c>
      <c r="C12" s="61">
        <v>102</v>
      </c>
      <c r="D12" s="62" t="s">
        <v>109</v>
      </c>
      <c r="E12" s="25">
        <v>218339.54</v>
      </c>
      <c r="F12" s="25">
        <v>21093.49</v>
      </c>
      <c r="G12" s="25">
        <v>219213.04</v>
      </c>
      <c r="H12" s="25">
        <v>0</v>
      </c>
      <c r="I12" s="25">
        <v>0</v>
      </c>
      <c r="J12" s="25">
        <v>0</v>
      </c>
      <c r="K12" s="25">
        <v>46058.26</v>
      </c>
      <c r="L12" s="25">
        <v>0</v>
      </c>
      <c r="M12" s="25">
        <v>44991.39</v>
      </c>
      <c r="N12" s="25">
        <v>0</v>
      </c>
      <c r="O12" s="25">
        <v>0</v>
      </c>
      <c r="P12" s="25">
        <v>0</v>
      </c>
      <c r="Q12" s="25">
        <v>378.31</v>
      </c>
      <c r="R12" s="25">
        <v>0</v>
      </c>
      <c r="S12" s="25">
        <v>28.3</v>
      </c>
    </row>
    <row r="13" spans="1:19" ht="30" x14ac:dyDescent="0.25">
      <c r="A13" s="61">
        <v>1</v>
      </c>
      <c r="B13" s="62" t="s">
        <v>107</v>
      </c>
      <c r="C13" s="61">
        <v>103</v>
      </c>
      <c r="D13" s="62" t="s">
        <v>110</v>
      </c>
      <c r="E13" s="25">
        <v>1407487.53</v>
      </c>
      <c r="F13" s="25">
        <v>315797.76000000001</v>
      </c>
      <c r="G13" s="25">
        <v>1304605.01</v>
      </c>
      <c r="H13" s="25">
        <v>0</v>
      </c>
      <c r="I13" s="25">
        <v>0</v>
      </c>
      <c r="J13" s="25">
        <v>0</v>
      </c>
      <c r="K13" s="25">
        <v>362823.13</v>
      </c>
      <c r="L13" s="25">
        <v>0</v>
      </c>
      <c r="M13" s="25">
        <v>306956.73</v>
      </c>
      <c r="N13" s="25">
        <v>726739.69</v>
      </c>
      <c r="O13" s="25">
        <v>0</v>
      </c>
      <c r="P13" s="25">
        <v>703465.9</v>
      </c>
      <c r="Q13" s="25">
        <v>279497.05</v>
      </c>
      <c r="R13" s="25">
        <v>50479.37</v>
      </c>
      <c r="S13" s="25">
        <v>257781.44</v>
      </c>
    </row>
    <row r="14" spans="1:19" ht="30" x14ac:dyDescent="0.25">
      <c r="A14" s="61">
        <v>1</v>
      </c>
      <c r="B14" s="62" t="s">
        <v>107</v>
      </c>
      <c r="C14" s="61">
        <v>104</v>
      </c>
      <c r="D14" s="62" t="s">
        <v>27</v>
      </c>
      <c r="E14" s="25">
        <v>41136.46</v>
      </c>
      <c r="F14" s="25">
        <v>0</v>
      </c>
      <c r="G14" s="25">
        <v>48332.58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460025.25</v>
      </c>
      <c r="O14" s="25">
        <v>62061.77</v>
      </c>
      <c r="P14" s="25">
        <v>448871.93</v>
      </c>
      <c r="Q14" s="25">
        <v>124974.3</v>
      </c>
      <c r="R14" s="25">
        <v>0</v>
      </c>
      <c r="S14" s="25">
        <v>108802.93</v>
      </c>
    </row>
    <row r="15" spans="1:19" ht="45" x14ac:dyDescent="0.25">
      <c r="A15" s="61">
        <v>1</v>
      </c>
      <c r="B15" s="62" t="s">
        <v>107</v>
      </c>
      <c r="C15" s="61">
        <v>105</v>
      </c>
      <c r="D15" s="62" t="s">
        <v>111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</row>
    <row r="16" spans="1:19" ht="30" x14ac:dyDescent="0.25">
      <c r="A16" s="61">
        <v>1</v>
      </c>
      <c r="B16" s="62" t="s">
        <v>107</v>
      </c>
      <c r="C16" s="61">
        <v>106</v>
      </c>
      <c r="D16" s="62" t="s">
        <v>112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</row>
    <row r="17" spans="1:19" ht="30" x14ac:dyDescent="0.25">
      <c r="A17" s="61">
        <v>1</v>
      </c>
      <c r="B17" s="62" t="s">
        <v>107</v>
      </c>
      <c r="C17" s="61">
        <v>107</v>
      </c>
      <c r="D17" s="62" t="s">
        <v>113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</row>
    <row r="18" spans="1:19" ht="30" x14ac:dyDescent="0.25">
      <c r="A18" s="61">
        <v>1</v>
      </c>
      <c r="B18" s="62" t="s">
        <v>107</v>
      </c>
      <c r="C18" s="61">
        <v>108</v>
      </c>
      <c r="D18" s="62" t="s">
        <v>114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</row>
    <row r="19" spans="1:19" ht="45" x14ac:dyDescent="0.25">
      <c r="A19" s="61">
        <v>1</v>
      </c>
      <c r="B19" s="62" t="s">
        <v>107</v>
      </c>
      <c r="C19" s="61">
        <v>109</v>
      </c>
      <c r="D19" s="62" t="s">
        <v>115</v>
      </c>
      <c r="E19" s="25">
        <v>5181.2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209.9</v>
      </c>
      <c r="L19" s="25">
        <v>0</v>
      </c>
      <c r="M19" s="25">
        <v>209.9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</row>
    <row r="20" spans="1:19" ht="30" x14ac:dyDescent="0.25">
      <c r="A20" s="61">
        <v>1</v>
      </c>
      <c r="B20" s="62" t="s">
        <v>107</v>
      </c>
      <c r="C20" s="61">
        <v>110</v>
      </c>
      <c r="D20" s="62" t="s">
        <v>116</v>
      </c>
      <c r="E20" s="25">
        <v>276431.09000000003</v>
      </c>
      <c r="F20" s="25">
        <v>1468</v>
      </c>
      <c r="G20" s="25">
        <v>294942.46000000002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</row>
    <row r="21" spans="1:19" x14ac:dyDescent="0.25">
      <c r="A21" s="63"/>
      <c r="B21" s="64"/>
      <c r="C21" s="63"/>
      <c r="D21" s="32" t="s">
        <v>26</v>
      </c>
      <c r="E21" s="33">
        <f>SUM(E11:E20)</f>
        <v>5079362.21</v>
      </c>
      <c r="F21" s="33">
        <f t="shared" ref="F21:S21" si="0">SUM(F11:F20)</f>
        <v>648095.75</v>
      </c>
      <c r="G21" s="33">
        <f t="shared" si="0"/>
        <v>4999381.5200000005</v>
      </c>
      <c r="H21" s="33">
        <f t="shared" si="0"/>
        <v>0</v>
      </c>
      <c r="I21" s="33">
        <f t="shared" si="0"/>
        <v>0</v>
      </c>
      <c r="J21" s="33">
        <f t="shared" si="0"/>
        <v>0</v>
      </c>
      <c r="K21" s="33">
        <f t="shared" si="0"/>
        <v>1110412.1199999999</v>
      </c>
      <c r="L21" s="33">
        <f t="shared" si="0"/>
        <v>0</v>
      </c>
      <c r="M21" s="33">
        <f t="shared" si="0"/>
        <v>1043845.72</v>
      </c>
      <c r="N21" s="33">
        <f t="shared" si="0"/>
        <v>1186764.94</v>
      </c>
      <c r="O21" s="33">
        <f t="shared" si="0"/>
        <v>62061.77</v>
      </c>
      <c r="P21" s="33">
        <f t="shared" si="0"/>
        <v>1152337.83</v>
      </c>
      <c r="Q21" s="33">
        <f t="shared" si="0"/>
        <v>409027.6</v>
      </c>
      <c r="R21" s="33">
        <f t="shared" si="0"/>
        <v>50479.37</v>
      </c>
      <c r="S21" s="33">
        <f t="shared" si="0"/>
        <v>367024.8</v>
      </c>
    </row>
    <row r="22" spans="1:19" x14ac:dyDescent="0.25">
      <c r="A22" s="65"/>
      <c r="B22" s="34"/>
      <c r="C22" s="65"/>
      <c r="D22" s="34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spans="1:19" ht="45" x14ac:dyDescent="0.25">
      <c r="A23" s="61">
        <v>2</v>
      </c>
      <c r="B23" s="62" t="s">
        <v>117</v>
      </c>
      <c r="C23" s="61">
        <v>201</v>
      </c>
      <c r="D23" s="62" t="s">
        <v>118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</row>
    <row r="24" spans="1:19" ht="45" x14ac:dyDescent="0.25">
      <c r="A24" s="61">
        <v>2</v>
      </c>
      <c r="B24" s="62" t="s">
        <v>117</v>
      </c>
      <c r="C24" s="61">
        <v>202</v>
      </c>
      <c r="D24" s="62" t="s">
        <v>119</v>
      </c>
      <c r="E24" s="25">
        <v>506194.68</v>
      </c>
      <c r="F24" s="25">
        <v>132853.15</v>
      </c>
      <c r="G24" s="25">
        <v>664708.15</v>
      </c>
      <c r="H24" s="25">
        <v>0</v>
      </c>
      <c r="I24" s="25">
        <v>0</v>
      </c>
      <c r="J24" s="25">
        <v>0</v>
      </c>
      <c r="K24" s="25">
        <v>241537.26</v>
      </c>
      <c r="L24" s="25">
        <v>40816</v>
      </c>
      <c r="M24" s="25">
        <v>198612.86</v>
      </c>
      <c r="N24" s="25">
        <v>876396.52</v>
      </c>
      <c r="O24" s="25">
        <v>508101.95</v>
      </c>
      <c r="P24" s="25">
        <v>832821.71</v>
      </c>
      <c r="Q24" s="25">
        <v>1351670.31</v>
      </c>
      <c r="R24" s="25">
        <v>802812.24</v>
      </c>
      <c r="S24" s="25">
        <v>1380857.21</v>
      </c>
    </row>
    <row r="25" spans="1:19" ht="30" x14ac:dyDescent="0.25">
      <c r="A25" s="61">
        <v>2</v>
      </c>
      <c r="B25" s="62" t="s">
        <v>117</v>
      </c>
      <c r="C25" s="61">
        <v>203</v>
      </c>
      <c r="D25" s="62" t="s">
        <v>55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25000</v>
      </c>
      <c r="O25" s="25">
        <v>0</v>
      </c>
      <c r="P25" s="25">
        <v>25000</v>
      </c>
      <c r="Q25" s="25">
        <v>0</v>
      </c>
      <c r="R25" s="25">
        <v>85426.3</v>
      </c>
      <c r="S25" s="25">
        <v>1715.42</v>
      </c>
    </row>
    <row r="26" spans="1:19" ht="30" x14ac:dyDescent="0.25">
      <c r="A26" s="61">
        <v>2</v>
      </c>
      <c r="B26" s="62" t="s">
        <v>117</v>
      </c>
      <c r="C26" s="61">
        <v>204</v>
      </c>
      <c r="D26" s="62" t="s">
        <v>57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</row>
    <row r="27" spans="1:19" ht="30" x14ac:dyDescent="0.25">
      <c r="A27" s="61">
        <v>2</v>
      </c>
      <c r="B27" s="62" t="s">
        <v>117</v>
      </c>
      <c r="C27" s="61">
        <v>205</v>
      </c>
      <c r="D27" s="62" t="s">
        <v>120</v>
      </c>
      <c r="E27" s="25">
        <v>37000</v>
      </c>
      <c r="F27" s="25">
        <v>0</v>
      </c>
      <c r="G27" s="25">
        <v>71464.25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602132.74</v>
      </c>
    </row>
    <row r="28" spans="1:19" x14ac:dyDescent="0.25">
      <c r="A28" s="63"/>
      <c r="B28" s="64"/>
      <c r="C28" s="63"/>
      <c r="D28" s="32" t="s">
        <v>38</v>
      </c>
      <c r="E28" s="33">
        <f>SUM(E23:E27)</f>
        <v>543194.67999999993</v>
      </c>
      <c r="F28" s="33">
        <f t="shared" ref="F28:S28" si="1">SUM(F23:F27)</f>
        <v>132853.15</v>
      </c>
      <c r="G28" s="33">
        <f t="shared" si="1"/>
        <v>736172.4</v>
      </c>
      <c r="H28" s="33">
        <f t="shared" si="1"/>
        <v>0</v>
      </c>
      <c r="I28" s="33">
        <f t="shared" si="1"/>
        <v>0</v>
      </c>
      <c r="J28" s="33">
        <f t="shared" si="1"/>
        <v>0</v>
      </c>
      <c r="K28" s="33">
        <f t="shared" si="1"/>
        <v>241537.26</v>
      </c>
      <c r="L28" s="33">
        <f t="shared" si="1"/>
        <v>40816</v>
      </c>
      <c r="M28" s="33">
        <f t="shared" si="1"/>
        <v>198612.86</v>
      </c>
      <c r="N28" s="33">
        <f t="shared" si="1"/>
        <v>901396.52</v>
      </c>
      <c r="O28" s="33">
        <f t="shared" si="1"/>
        <v>508101.95</v>
      </c>
      <c r="P28" s="33">
        <f t="shared" si="1"/>
        <v>857821.71</v>
      </c>
      <c r="Q28" s="33">
        <f t="shared" si="1"/>
        <v>1351670.31</v>
      </c>
      <c r="R28" s="33">
        <f t="shared" si="1"/>
        <v>888238.54</v>
      </c>
      <c r="S28" s="33">
        <f t="shared" si="1"/>
        <v>1984705.3699999999</v>
      </c>
    </row>
    <row r="29" spans="1:19" x14ac:dyDescent="0.25">
      <c r="A29" s="65"/>
      <c r="B29" s="34"/>
      <c r="C29" s="65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spans="1:19" ht="60" x14ac:dyDescent="0.25">
      <c r="A30" s="61">
        <v>3</v>
      </c>
      <c r="B30" s="62" t="s">
        <v>121</v>
      </c>
      <c r="C30" s="61">
        <v>301</v>
      </c>
      <c r="D30" s="62" t="s">
        <v>122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</row>
    <row r="31" spans="1:19" ht="60" x14ac:dyDescent="0.25">
      <c r="A31" s="61">
        <v>3</v>
      </c>
      <c r="B31" s="62" t="s">
        <v>121</v>
      </c>
      <c r="C31" s="61">
        <v>302</v>
      </c>
      <c r="D31" s="62" t="s">
        <v>123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</row>
    <row r="32" spans="1:19" ht="60" x14ac:dyDescent="0.25">
      <c r="A32" s="61">
        <v>3</v>
      </c>
      <c r="B32" s="62" t="s">
        <v>121</v>
      </c>
      <c r="C32" s="61">
        <v>303</v>
      </c>
      <c r="D32" s="62" t="s">
        <v>124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</row>
    <row r="33" spans="1:19" ht="60" x14ac:dyDescent="0.25">
      <c r="A33" s="61">
        <v>3</v>
      </c>
      <c r="B33" s="62" t="s">
        <v>121</v>
      </c>
      <c r="C33" s="61">
        <v>304</v>
      </c>
      <c r="D33" s="62" t="s">
        <v>125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</row>
    <row r="34" spans="1:19" x14ac:dyDescent="0.25">
      <c r="A34" s="63"/>
      <c r="B34" s="64"/>
      <c r="C34" s="63"/>
      <c r="D34" s="32" t="s">
        <v>50</v>
      </c>
      <c r="E34" s="33">
        <f>SUM(E30:E33)</f>
        <v>0</v>
      </c>
      <c r="F34" s="33">
        <f t="shared" ref="F34:S34" si="2">SUM(F30:F33)</f>
        <v>0</v>
      </c>
      <c r="G34" s="33">
        <f t="shared" si="2"/>
        <v>0</v>
      </c>
      <c r="H34" s="33">
        <f t="shared" si="2"/>
        <v>0</v>
      </c>
      <c r="I34" s="33">
        <f t="shared" si="2"/>
        <v>0</v>
      </c>
      <c r="J34" s="33">
        <f t="shared" si="2"/>
        <v>0</v>
      </c>
      <c r="K34" s="33">
        <f t="shared" si="2"/>
        <v>0</v>
      </c>
      <c r="L34" s="33">
        <f t="shared" si="2"/>
        <v>0</v>
      </c>
      <c r="M34" s="33">
        <f t="shared" si="2"/>
        <v>0</v>
      </c>
      <c r="N34" s="33">
        <f t="shared" si="2"/>
        <v>0</v>
      </c>
      <c r="O34" s="33">
        <f t="shared" si="2"/>
        <v>0</v>
      </c>
      <c r="P34" s="33">
        <f t="shared" si="2"/>
        <v>0</v>
      </c>
      <c r="Q34" s="33">
        <f t="shared" si="2"/>
        <v>0</v>
      </c>
      <c r="R34" s="33">
        <f t="shared" si="2"/>
        <v>0</v>
      </c>
      <c r="S34" s="33">
        <f t="shared" si="2"/>
        <v>0</v>
      </c>
    </row>
    <row r="35" spans="1:19" x14ac:dyDescent="0.25">
      <c r="A35" s="65"/>
      <c r="B35" s="34"/>
      <c r="C35" s="65"/>
      <c r="D35" s="34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1:19" ht="30" x14ac:dyDescent="0.25">
      <c r="A36" s="61">
        <v>4</v>
      </c>
      <c r="B36" s="62" t="s">
        <v>126</v>
      </c>
      <c r="C36" s="61">
        <v>401</v>
      </c>
      <c r="D36" s="62" t="s">
        <v>127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</row>
    <row r="37" spans="1:19" ht="30" x14ac:dyDescent="0.25">
      <c r="A37" s="61">
        <v>4</v>
      </c>
      <c r="B37" s="62" t="s">
        <v>126</v>
      </c>
      <c r="C37" s="61">
        <v>402</v>
      </c>
      <c r="D37" s="62" t="s">
        <v>128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</row>
    <row r="38" spans="1:19" ht="60" x14ac:dyDescent="0.25">
      <c r="A38" s="61">
        <v>4</v>
      </c>
      <c r="B38" s="62" t="s">
        <v>126</v>
      </c>
      <c r="C38" s="61">
        <v>403</v>
      </c>
      <c r="D38" s="62" t="s">
        <v>129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</row>
    <row r="39" spans="1:19" ht="45" x14ac:dyDescent="0.25">
      <c r="A39" s="61">
        <v>4</v>
      </c>
      <c r="B39" s="62" t="s">
        <v>126</v>
      </c>
      <c r="C39" s="61">
        <v>404</v>
      </c>
      <c r="D39" s="62" t="s">
        <v>130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</row>
    <row r="40" spans="1:19" ht="30" x14ac:dyDescent="0.25">
      <c r="A40" s="61">
        <v>4</v>
      </c>
      <c r="B40" s="62" t="s">
        <v>126</v>
      </c>
      <c r="C40" s="61">
        <v>405</v>
      </c>
      <c r="D40" s="62" t="s">
        <v>154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</row>
    <row r="41" spans="1:19" x14ac:dyDescent="0.25">
      <c r="A41" s="63"/>
      <c r="B41" s="64"/>
      <c r="C41" s="63"/>
      <c r="D41" s="32" t="s">
        <v>62</v>
      </c>
      <c r="E41" s="33">
        <f>SUM(E36:E40)</f>
        <v>0</v>
      </c>
      <c r="F41" s="33">
        <f t="shared" ref="F41:S41" si="3">SUM(F36:F40)</f>
        <v>0</v>
      </c>
      <c r="G41" s="33">
        <f t="shared" si="3"/>
        <v>0</v>
      </c>
      <c r="H41" s="33">
        <f t="shared" si="3"/>
        <v>0</v>
      </c>
      <c r="I41" s="33">
        <f t="shared" si="3"/>
        <v>0</v>
      </c>
      <c r="J41" s="33">
        <f t="shared" si="3"/>
        <v>0</v>
      </c>
      <c r="K41" s="33">
        <f t="shared" si="3"/>
        <v>0</v>
      </c>
      <c r="L41" s="33">
        <f t="shared" si="3"/>
        <v>0</v>
      </c>
      <c r="M41" s="33">
        <f t="shared" si="3"/>
        <v>0</v>
      </c>
      <c r="N41" s="33">
        <f t="shared" si="3"/>
        <v>0</v>
      </c>
      <c r="O41" s="33">
        <f t="shared" si="3"/>
        <v>0</v>
      </c>
      <c r="P41" s="33">
        <f t="shared" si="3"/>
        <v>0</v>
      </c>
      <c r="Q41" s="33">
        <f t="shared" si="3"/>
        <v>0</v>
      </c>
      <c r="R41" s="33">
        <f t="shared" si="3"/>
        <v>0</v>
      </c>
      <c r="S41" s="33">
        <f t="shared" si="3"/>
        <v>0</v>
      </c>
    </row>
    <row r="42" spans="1:19" x14ac:dyDescent="0.25">
      <c r="A42" s="65"/>
      <c r="B42" s="34"/>
      <c r="C42" s="65"/>
      <c r="D42" s="34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1:19" ht="75" x14ac:dyDescent="0.25">
      <c r="A43" s="61">
        <v>5</v>
      </c>
      <c r="B43" s="62" t="s">
        <v>131</v>
      </c>
      <c r="C43" s="61">
        <v>501</v>
      </c>
      <c r="D43" s="62" t="s">
        <v>132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</row>
    <row r="44" spans="1:19" x14ac:dyDescent="0.25">
      <c r="A44" s="63"/>
      <c r="B44" s="64"/>
      <c r="C44" s="63"/>
      <c r="D44" s="32" t="s">
        <v>72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</row>
    <row r="45" spans="1:19" x14ac:dyDescent="0.25">
      <c r="A45" s="65"/>
      <c r="B45" s="34"/>
      <c r="C45" s="65"/>
      <c r="D45" s="34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</row>
    <row r="46" spans="1:19" ht="45" x14ac:dyDescent="0.25">
      <c r="A46" s="61">
        <v>7</v>
      </c>
      <c r="B46" s="62" t="s">
        <v>133</v>
      </c>
      <c r="C46" s="61">
        <v>701</v>
      </c>
      <c r="D46" s="62" t="s">
        <v>134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</row>
    <row r="47" spans="1:19" ht="45" x14ac:dyDescent="0.25">
      <c r="A47" s="61">
        <v>7</v>
      </c>
      <c r="B47" s="62" t="s">
        <v>133</v>
      </c>
      <c r="C47" s="61">
        <v>702</v>
      </c>
      <c r="D47" s="62" t="s">
        <v>135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</row>
    <row r="48" spans="1:19" x14ac:dyDescent="0.25">
      <c r="A48" s="63"/>
      <c r="B48" s="64"/>
      <c r="C48" s="63"/>
      <c r="D48" s="32" t="s">
        <v>85</v>
      </c>
      <c r="E48" s="33">
        <f>SUM(E46:E47)</f>
        <v>0</v>
      </c>
      <c r="F48" s="33">
        <f t="shared" ref="F48:S48" si="4">SUM(F46:F47)</f>
        <v>0</v>
      </c>
      <c r="G48" s="33">
        <f t="shared" si="4"/>
        <v>0</v>
      </c>
      <c r="H48" s="33">
        <f t="shared" si="4"/>
        <v>0</v>
      </c>
      <c r="I48" s="33">
        <f t="shared" si="4"/>
        <v>0</v>
      </c>
      <c r="J48" s="33">
        <f t="shared" si="4"/>
        <v>0</v>
      </c>
      <c r="K48" s="33">
        <f t="shared" si="4"/>
        <v>0</v>
      </c>
      <c r="L48" s="33">
        <f t="shared" si="4"/>
        <v>0</v>
      </c>
      <c r="M48" s="33">
        <f t="shared" si="4"/>
        <v>0</v>
      </c>
      <c r="N48" s="33">
        <f t="shared" si="4"/>
        <v>0</v>
      </c>
      <c r="O48" s="33">
        <f t="shared" si="4"/>
        <v>0</v>
      </c>
      <c r="P48" s="33">
        <f t="shared" si="4"/>
        <v>0</v>
      </c>
      <c r="Q48" s="33">
        <f t="shared" si="4"/>
        <v>0</v>
      </c>
      <c r="R48" s="33">
        <f t="shared" si="4"/>
        <v>0</v>
      </c>
      <c r="S48" s="33">
        <f t="shared" si="4"/>
        <v>0</v>
      </c>
    </row>
    <row r="49" spans="1:19" s="72" customFormat="1" ht="12.75" x14ac:dyDescent="0.25">
      <c r="A49" s="66"/>
      <c r="B49" s="67"/>
      <c r="C49" s="66"/>
      <c r="D49" s="67" t="s">
        <v>97</v>
      </c>
      <c r="E49" s="68">
        <f>E21+E28+E34+E41+E44+E48</f>
        <v>5622556.8899999997</v>
      </c>
      <c r="F49" s="68">
        <f t="shared" ref="F49:S49" si="5">F21+F28+F34+F41+F44+F48</f>
        <v>780948.9</v>
      </c>
      <c r="G49" s="68">
        <f t="shared" si="5"/>
        <v>5735553.9200000009</v>
      </c>
      <c r="H49" s="69">
        <f t="shared" si="5"/>
        <v>0</v>
      </c>
      <c r="I49" s="69">
        <f t="shared" si="5"/>
        <v>0</v>
      </c>
      <c r="J49" s="69">
        <f t="shared" si="5"/>
        <v>0</v>
      </c>
      <c r="K49" s="70">
        <f t="shared" si="5"/>
        <v>1351949.38</v>
      </c>
      <c r="L49" s="70">
        <f t="shared" si="5"/>
        <v>40816</v>
      </c>
      <c r="M49" s="70">
        <f t="shared" si="5"/>
        <v>1242458.58</v>
      </c>
      <c r="N49" s="71">
        <f t="shared" si="5"/>
        <v>2088161.46</v>
      </c>
      <c r="O49" s="71">
        <f t="shared" si="5"/>
        <v>570163.72</v>
      </c>
      <c r="P49" s="71">
        <f t="shared" si="5"/>
        <v>2010159.54</v>
      </c>
      <c r="Q49" s="86">
        <f t="shared" si="5"/>
        <v>1760697.9100000001</v>
      </c>
      <c r="R49" s="86">
        <f t="shared" si="5"/>
        <v>938717.91</v>
      </c>
      <c r="S49" s="86">
        <f t="shared" si="5"/>
        <v>2351730.17</v>
      </c>
    </row>
    <row r="53" spans="1:19" s="30" customFormat="1" ht="63.75" customHeight="1" x14ac:dyDescent="0.25">
      <c r="E53" s="73">
        <v>6</v>
      </c>
      <c r="F53" s="42" t="s">
        <v>136</v>
      </c>
      <c r="G53" s="43"/>
      <c r="H53" s="74">
        <v>7</v>
      </c>
      <c r="I53" s="45" t="s">
        <v>137</v>
      </c>
      <c r="J53" s="46"/>
      <c r="K53" s="75">
        <v>8</v>
      </c>
      <c r="L53" s="48" t="s">
        <v>138</v>
      </c>
      <c r="M53" s="49"/>
      <c r="N53" s="76">
        <v>9</v>
      </c>
      <c r="O53" s="51" t="s">
        <v>139</v>
      </c>
      <c r="P53" s="52"/>
      <c r="Q53" s="87">
        <v>10</v>
      </c>
      <c r="R53" s="84" t="s">
        <v>140</v>
      </c>
      <c r="S53" s="85"/>
    </row>
    <row r="54" spans="1:19" x14ac:dyDescent="0.25">
      <c r="A54" s="22"/>
      <c r="B54" s="77"/>
      <c r="C54" s="22"/>
      <c r="D54" s="77"/>
      <c r="E54" s="54" t="s">
        <v>96</v>
      </c>
      <c r="F54" s="54"/>
      <c r="G54" s="55" t="s">
        <v>4</v>
      </c>
      <c r="H54" s="54" t="s">
        <v>96</v>
      </c>
      <c r="I54" s="54"/>
      <c r="J54" s="55" t="s">
        <v>4</v>
      </c>
      <c r="K54" s="54" t="s">
        <v>96</v>
      </c>
      <c r="L54" s="54"/>
      <c r="M54" s="55" t="s">
        <v>4</v>
      </c>
      <c r="N54" s="54" t="s">
        <v>96</v>
      </c>
      <c r="O54" s="54"/>
      <c r="P54" s="55" t="s">
        <v>4</v>
      </c>
      <c r="Q54" s="54" t="s">
        <v>96</v>
      </c>
      <c r="R54" s="54"/>
      <c r="S54" s="55" t="s">
        <v>4</v>
      </c>
    </row>
    <row r="55" spans="1:19" s="60" customFormat="1" x14ac:dyDescent="0.25">
      <c r="A55" s="53" t="s">
        <v>94</v>
      </c>
      <c r="B55" s="53"/>
      <c r="C55" s="54" t="s">
        <v>95</v>
      </c>
      <c r="D55" s="54"/>
      <c r="E55" s="59" t="s">
        <v>105</v>
      </c>
      <c r="F55" s="59" t="s">
        <v>106</v>
      </c>
      <c r="G55" s="55"/>
      <c r="H55" s="59" t="s">
        <v>105</v>
      </c>
      <c r="I55" s="59" t="s">
        <v>106</v>
      </c>
      <c r="J55" s="55"/>
      <c r="K55" s="59" t="s">
        <v>105</v>
      </c>
      <c r="L55" s="59" t="s">
        <v>106</v>
      </c>
      <c r="M55" s="55"/>
      <c r="N55" s="59" t="s">
        <v>105</v>
      </c>
      <c r="O55" s="59" t="s">
        <v>106</v>
      </c>
      <c r="P55" s="55"/>
      <c r="Q55" s="59" t="s">
        <v>105</v>
      </c>
      <c r="R55" s="59" t="s">
        <v>106</v>
      </c>
      <c r="S55" s="55"/>
    </row>
    <row r="56" spans="1:19" ht="30" x14ac:dyDescent="0.25">
      <c r="A56" s="61">
        <v>1</v>
      </c>
      <c r="B56" s="62" t="s">
        <v>107</v>
      </c>
      <c r="C56" s="61">
        <v>101</v>
      </c>
      <c r="D56" s="62" t="s">
        <v>108</v>
      </c>
      <c r="E56" s="25">
        <v>814</v>
      </c>
      <c r="F56" s="25">
        <v>0</v>
      </c>
      <c r="G56" s="25">
        <v>178.39</v>
      </c>
      <c r="H56" s="25">
        <v>0</v>
      </c>
      <c r="I56" s="25">
        <v>0</v>
      </c>
      <c r="J56" s="25">
        <v>0</v>
      </c>
      <c r="K56" s="25">
        <v>619796.57999999996</v>
      </c>
      <c r="L56" s="25">
        <v>55122.07</v>
      </c>
      <c r="M56" s="25">
        <v>620395.13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</row>
    <row r="57" spans="1:19" ht="30" x14ac:dyDescent="0.25">
      <c r="A57" s="61">
        <v>1</v>
      </c>
      <c r="B57" s="62" t="s">
        <v>107</v>
      </c>
      <c r="C57" s="61">
        <v>102</v>
      </c>
      <c r="D57" s="62" t="s">
        <v>109</v>
      </c>
      <c r="E57" s="25">
        <v>12.23</v>
      </c>
      <c r="F57" s="25">
        <v>0</v>
      </c>
      <c r="G57" s="25">
        <v>12.23</v>
      </c>
      <c r="H57" s="25">
        <v>0</v>
      </c>
      <c r="I57" s="25">
        <v>0</v>
      </c>
      <c r="J57" s="25">
        <v>0</v>
      </c>
      <c r="K57" s="25">
        <v>38807.47</v>
      </c>
      <c r="L57" s="25">
        <v>3726.26</v>
      </c>
      <c r="M57" s="25">
        <v>37012.82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</row>
    <row r="58" spans="1:19" ht="30" x14ac:dyDescent="0.25">
      <c r="A58" s="61">
        <v>1</v>
      </c>
      <c r="B58" s="62" t="s">
        <v>107</v>
      </c>
      <c r="C58" s="61">
        <v>103</v>
      </c>
      <c r="D58" s="62" t="s">
        <v>110</v>
      </c>
      <c r="E58" s="25">
        <v>531231.73</v>
      </c>
      <c r="F58" s="25">
        <v>29970</v>
      </c>
      <c r="G58" s="25">
        <v>464107.9</v>
      </c>
      <c r="H58" s="25">
        <v>500</v>
      </c>
      <c r="I58" s="25">
        <v>0</v>
      </c>
      <c r="J58" s="25">
        <v>500</v>
      </c>
      <c r="K58" s="25">
        <v>92202.38</v>
      </c>
      <c r="L58" s="25">
        <v>17860</v>
      </c>
      <c r="M58" s="25">
        <v>30976.3</v>
      </c>
      <c r="N58" s="25">
        <v>4872649.6399999997</v>
      </c>
      <c r="O58" s="25">
        <v>56619.05</v>
      </c>
      <c r="P58" s="25">
        <v>4704042.75</v>
      </c>
      <c r="Q58" s="25">
        <v>866723.59</v>
      </c>
      <c r="R58" s="25">
        <v>0</v>
      </c>
      <c r="S58" s="25">
        <v>932591.25</v>
      </c>
    </row>
    <row r="59" spans="1:19" ht="30" x14ac:dyDescent="0.25">
      <c r="A59" s="61">
        <v>1</v>
      </c>
      <c r="B59" s="62" t="s">
        <v>107</v>
      </c>
      <c r="C59" s="61">
        <v>104</v>
      </c>
      <c r="D59" s="62" t="s">
        <v>27</v>
      </c>
      <c r="E59" s="25">
        <v>86982</v>
      </c>
      <c r="F59" s="25">
        <v>0</v>
      </c>
      <c r="G59" s="25">
        <v>19688</v>
      </c>
      <c r="H59" s="25">
        <v>30000</v>
      </c>
      <c r="I59" s="25">
        <v>0</v>
      </c>
      <c r="J59" s="25">
        <v>30000</v>
      </c>
      <c r="K59" s="25">
        <v>1500</v>
      </c>
      <c r="L59" s="25">
        <v>0</v>
      </c>
      <c r="M59" s="25">
        <v>1500</v>
      </c>
      <c r="N59" s="25">
        <v>33180.120000000003</v>
      </c>
      <c r="O59" s="25">
        <v>0</v>
      </c>
      <c r="P59" s="25">
        <v>33180.120000000003</v>
      </c>
      <c r="Q59" s="25">
        <v>0</v>
      </c>
      <c r="R59" s="25">
        <v>0</v>
      </c>
      <c r="S59" s="25">
        <v>0</v>
      </c>
    </row>
    <row r="60" spans="1:19" ht="45" x14ac:dyDescent="0.25">
      <c r="A60" s="61">
        <v>1</v>
      </c>
      <c r="B60" s="62" t="s">
        <v>107</v>
      </c>
      <c r="C60" s="61">
        <v>105</v>
      </c>
      <c r="D60" s="62" t="s">
        <v>111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</row>
    <row r="61" spans="1:19" ht="30" x14ac:dyDescent="0.25">
      <c r="A61" s="61">
        <v>1</v>
      </c>
      <c r="B61" s="62" t="s">
        <v>107</v>
      </c>
      <c r="C61" s="61">
        <v>106</v>
      </c>
      <c r="D61" s="62" t="s">
        <v>112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</row>
    <row r="62" spans="1:19" ht="30" x14ac:dyDescent="0.25">
      <c r="A62" s="61">
        <v>1</v>
      </c>
      <c r="B62" s="62" t="s">
        <v>107</v>
      </c>
      <c r="C62" s="61">
        <v>107</v>
      </c>
      <c r="D62" s="62" t="s">
        <v>113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</row>
    <row r="63" spans="1:19" ht="30" x14ac:dyDescent="0.25">
      <c r="A63" s="61">
        <v>1</v>
      </c>
      <c r="B63" s="62" t="s">
        <v>107</v>
      </c>
      <c r="C63" s="61">
        <v>108</v>
      </c>
      <c r="D63" s="62" t="s">
        <v>114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</row>
    <row r="64" spans="1:19" ht="45" x14ac:dyDescent="0.25">
      <c r="A64" s="61">
        <v>1</v>
      </c>
      <c r="B64" s="62" t="s">
        <v>107</v>
      </c>
      <c r="C64" s="61">
        <v>109</v>
      </c>
      <c r="D64" s="62" t="s">
        <v>115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45</v>
      </c>
      <c r="L64" s="25">
        <v>0</v>
      </c>
      <c r="M64" s="25">
        <v>45</v>
      </c>
      <c r="N64" s="25">
        <v>205710.94</v>
      </c>
      <c r="O64" s="25">
        <v>0</v>
      </c>
      <c r="P64" s="25">
        <v>226652.84</v>
      </c>
      <c r="Q64" s="25">
        <v>0</v>
      </c>
      <c r="R64" s="25">
        <v>0</v>
      </c>
      <c r="S64" s="25">
        <v>0</v>
      </c>
    </row>
    <row r="65" spans="1:19" ht="30" x14ac:dyDescent="0.25">
      <c r="A65" s="61">
        <v>1</v>
      </c>
      <c r="B65" s="62" t="s">
        <v>107</v>
      </c>
      <c r="C65" s="61">
        <v>110</v>
      </c>
      <c r="D65" s="62" t="s">
        <v>116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13166.94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</row>
    <row r="66" spans="1:19" x14ac:dyDescent="0.25">
      <c r="A66" s="63"/>
      <c r="B66" s="64"/>
      <c r="C66" s="63"/>
      <c r="D66" s="32" t="s">
        <v>26</v>
      </c>
      <c r="E66" s="33">
        <f>SUM(E56:E65)</f>
        <v>619039.96</v>
      </c>
      <c r="F66" s="33">
        <f t="shared" ref="F66:S66" si="6">SUM(F56:F65)</f>
        <v>29970</v>
      </c>
      <c r="G66" s="33">
        <f t="shared" si="6"/>
        <v>483986.52</v>
      </c>
      <c r="H66" s="33">
        <f t="shared" si="6"/>
        <v>30500</v>
      </c>
      <c r="I66" s="33">
        <f t="shared" si="6"/>
        <v>0</v>
      </c>
      <c r="J66" s="33">
        <f t="shared" si="6"/>
        <v>30500</v>
      </c>
      <c r="K66" s="33">
        <f t="shared" si="6"/>
        <v>765518.36999999988</v>
      </c>
      <c r="L66" s="33">
        <f t="shared" si="6"/>
        <v>76708.33</v>
      </c>
      <c r="M66" s="33">
        <f t="shared" si="6"/>
        <v>689929.25</v>
      </c>
      <c r="N66" s="33">
        <f t="shared" si="6"/>
        <v>5111540.7</v>
      </c>
      <c r="O66" s="33">
        <f t="shared" si="6"/>
        <v>56619.05</v>
      </c>
      <c r="P66" s="33">
        <f t="shared" si="6"/>
        <v>4963875.71</v>
      </c>
      <c r="Q66" s="33">
        <f t="shared" si="6"/>
        <v>866723.59</v>
      </c>
      <c r="R66" s="33">
        <f t="shared" si="6"/>
        <v>0</v>
      </c>
      <c r="S66" s="33">
        <f t="shared" si="6"/>
        <v>932591.25</v>
      </c>
    </row>
    <row r="67" spans="1:19" x14ac:dyDescent="0.25">
      <c r="A67" s="65"/>
      <c r="B67" s="34"/>
      <c r="C67" s="65"/>
      <c r="D67" s="34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</row>
    <row r="68" spans="1:19" ht="45" x14ac:dyDescent="0.25">
      <c r="A68" s="61">
        <v>2</v>
      </c>
      <c r="B68" s="62" t="s">
        <v>117</v>
      </c>
      <c r="C68" s="61">
        <v>201</v>
      </c>
      <c r="D68" s="62" t="s">
        <v>118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</row>
    <row r="69" spans="1:19" ht="45" x14ac:dyDescent="0.25">
      <c r="A69" s="61">
        <v>2</v>
      </c>
      <c r="B69" s="62" t="s">
        <v>117</v>
      </c>
      <c r="C69" s="61">
        <v>202</v>
      </c>
      <c r="D69" s="62" t="s">
        <v>119</v>
      </c>
      <c r="E69" s="25">
        <v>69141.2</v>
      </c>
      <c r="F69" s="25">
        <v>269181.21000000002</v>
      </c>
      <c r="G69" s="25">
        <v>90928.54</v>
      </c>
      <c r="H69" s="25">
        <v>0</v>
      </c>
      <c r="I69" s="25">
        <v>0</v>
      </c>
      <c r="J69" s="25">
        <v>0</v>
      </c>
      <c r="K69" s="25">
        <v>8423.3700000000008</v>
      </c>
      <c r="L69" s="25">
        <v>57718.53</v>
      </c>
      <c r="M69" s="25">
        <v>16237.78</v>
      </c>
      <c r="N69" s="25">
        <v>140207.04999999999</v>
      </c>
      <c r="O69" s="25">
        <v>683675.19</v>
      </c>
      <c r="P69" s="25">
        <v>230466.99</v>
      </c>
      <c r="Q69" s="25">
        <v>1327289.5</v>
      </c>
      <c r="R69" s="25">
        <v>4401686.53</v>
      </c>
      <c r="S69" s="25">
        <v>1575674.45</v>
      </c>
    </row>
    <row r="70" spans="1:19" ht="30" x14ac:dyDescent="0.25">
      <c r="A70" s="61">
        <v>2</v>
      </c>
      <c r="B70" s="62" t="s">
        <v>117</v>
      </c>
      <c r="C70" s="61">
        <v>203</v>
      </c>
      <c r="D70" s="62" t="s">
        <v>55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750485.57</v>
      </c>
      <c r="M70" s="25">
        <v>32999.83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</row>
    <row r="71" spans="1:19" ht="30" x14ac:dyDescent="0.25">
      <c r="A71" s="61">
        <v>2</v>
      </c>
      <c r="B71" s="62" t="s">
        <v>117</v>
      </c>
      <c r="C71" s="61">
        <v>204</v>
      </c>
      <c r="D71" s="62" t="s">
        <v>57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</row>
    <row r="72" spans="1:19" ht="30" x14ac:dyDescent="0.25">
      <c r="A72" s="61">
        <v>2</v>
      </c>
      <c r="B72" s="62" t="s">
        <v>117</v>
      </c>
      <c r="C72" s="61">
        <v>205</v>
      </c>
      <c r="D72" s="62" t="s">
        <v>120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76722.740000000005</v>
      </c>
      <c r="L72" s="25">
        <v>0</v>
      </c>
      <c r="M72" s="25">
        <v>35496.78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</row>
    <row r="73" spans="1:19" x14ac:dyDescent="0.25">
      <c r="A73" s="63"/>
      <c r="B73" s="64"/>
      <c r="C73" s="63"/>
      <c r="D73" s="32" t="s">
        <v>38</v>
      </c>
      <c r="E73" s="33">
        <f>SUM(E68:E72)</f>
        <v>69141.2</v>
      </c>
      <c r="F73" s="33">
        <f t="shared" ref="F73:S73" si="7">SUM(F68:F72)</f>
        <v>269181.21000000002</v>
      </c>
      <c r="G73" s="33">
        <f t="shared" si="7"/>
        <v>90928.54</v>
      </c>
      <c r="H73" s="33">
        <f t="shared" si="7"/>
        <v>0</v>
      </c>
      <c r="I73" s="33">
        <f t="shared" si="7"/>
        <v>0</v>
      </c>
      <c r="J73" s="33">
        <f t="shared" si="7"/>
        <v>0</v>
      </c>
      <c r="K73" s="33">
        <f t="shared" si="7"/>
        <v>85146.11</v>
      </c>
      <c r="L73" s="33">
        <f t="shared" si="7"/>
        <v>808204.1</v>
      </c>
      <c r="M73" s="33">
        <f t="shared" si="7"/>
        <v>84734.39</v>
      </c>
      <c r="N73" s="33">
        <f t="shared" si="7"/>
        <v>140207.04999999999</v>
      </c>
      <c r="O73" s="33">
        <f t="shared" si="7"/>
        <v>683675.19</v>
      </c>
      <c r="P73" s="33">
        <f t="shared" si="7"/>
        <v>230466.99</v>
      </c>
      <c r="Q73" s="33">
        <f t="shared" si="7"/>
        <v>1327289.5</v>
      </c>
      <c r="R73" s="33">
        <f t="shared" si="7"/>
        <v>4401686.53</v>
      </c>
      <c r="S73" s="33">
        <f t="shared" si="7"/>
        <v>1575674.45</v>
      </c>
    </row>
    <row r="74" spans="1:19" x14ac:dyDescent="0.25">
      <c r="A74" s="65"/>
      <c r="B74" s="34"/>
      <c r="C74" s="65"/>
      <c r="D74" s="34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</row>
    <row r="75" spans="1:19" ht="60" x14ac:dyDescent="0.25">
      <c r="A75" s="61">
        <v>3</v>
      </c>
      <c r="B75" s="62" t="s">
        <v>121</v>
      </c>
      <c r="C75" s="61">
        <v>301</v>
      </c>
      <c r="D75" s="62" t="s">
        <v>122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</row>
    <row r="76" spans="1:19" ht="60" x14ac:dyDescent="0.25">
      <c r="A76" s="61">
        <v>3</v>
      </c>
      <c r="B76" s="62" t="s">
        <v>121</v>
      </c>
      <c r="C76" s="61">
        <v>302</v>
      </c>
      <c r="D76" s="62" t="s">
        <v>123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</row>
    <row r="77" spans="1:19" ht="60" x14ac:dyDescent="0.25">
      <c r="A77" s="61">
        <v>3</v>
      </c>
      <c r="B77" s="62" t="s">
        <v>121</v>
      </c>
      <c r="C77" s="61">
        <v>303</v>
      </c>
      <c r="D77" s="62" t="s">
        <v>124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</row>
    <row r="78" spans="1:19" ht="60" x14ac:dyDescent="0.25">
      <c r="A78" s="61">
        <v>3</v>
      </c>
      <c r="B78" s="62" t="s">
        <v>121</v>
      </c>
      <c r="C78" s="61">
        <v>304</v>
      </c>
      <c r="D78" s="62" t="s">
        <v>125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</row>
    <row r="79" spans="1:19" x14ac:dyDescent="0.25">
      <c r="A79" s="63"/>
      <c r="B79" s="64"/>
      <c r="C79" s="63"/>
      <c r="D79" s="32" t="s">
        <v>50</v>
      </c>
      <c r="E79" s="33">
        <f>SUM(E75:E78)</f>
        <v>0</v>
      </c>
      <c r="F79" s="33">
        <f t="shared" ref="F79:S79" si="8">SUM(F75:F78)</f>
        <v>0</v>
      </c>
      <c r="G79" s="33">
        <f t="shared" si="8"/>
        <v>0</v>
      </c>
      <c r="H79" s="33">
        <f t="shared" si="8"/>
        <v>0</v>
      </c>
      <c r="I79" s="33">
        <f t="shared" si="8"/>
        <v>0</v>
      </c>
      <c r="J79" s="33">
        <f t="shared" si="8"/>
        <v>0</v>
      </c>
      <c r="K79" s="33">
        <f t="shared" si="8"/>
        <v>0</v>
      </c>
      <c r="L79" s="33">
        <f t="shared" si="8"/>
        <v>0</v>
      </c>
      <c r="M79" s="33">
        <f t="shared" si="8"/>
        <v>0</v>
      </c>
      <c r="N79" s="33">
        <f t="shared" si="8"/>
        <v>0</v>
      </c>
      <c r="O79" s="33">
        <f t="shared" si="8"/>
        <v>0</v>
      </c>
      <c r="P79" s="33">
        <f t="shared" si="8"/>
        <v>0</v>
      </c>
      <c r="Q79" s="33">
        <f t="shared" si="8"/>
        <v>0</v>
      </c>
      <c r="R79" s="33">
        <f t="shared" si="8"/>
        <v>0</v>
      </c>
      <c r="S79" s="33">
        <f t="shared" si="8"/>
        <v>0</v>
      </c>
    </row>
    <row r="80" spans="1:19" x14ac:dyDescent="0.25">
      <c r="A80" s="65"/>
      <c r="B80" s="34"/>
      <c r="C80" s="65"/>
      <c r="D80" s="34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</row>
    <row r="81" spans="1:19" ht="30" x14ac:dyDescent="0.25">
      <c r="A81" s="61">
        <v>4</v>
      </c>
      <c r="B81" s="62" t="s">
        <v>126</v>
      </c>
      <c r="C81" s="61">
        <v>401</v>
      </c>
      <c r="D81" s="62" t="s">
        <v>127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</row>
    <row r="82" spans="1:19" ht="30" x14ac:dyDescent="0.25">
      <c r="A82" s="61">
        <v>4</v>
      </c>
      <c r="B82" s="62" t="s">
        <v>126</v>
      </c>
      <c r="C82" s="61">
        <v>402</v>
      </c>
      <c r="D82" s="62" t="s">
        <v>128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</row>
    <row r="83" spans="1:19" ht="60" x14ac:dyDescent="0.25">
      <c r="A83" s="61">
        <v>4</v>
      </c>
      <c r="B83" s="62" t="s">
        <v>126</v>
      </c>
      <c r="C83" s="61">
        <v>403</v>
      </c>
      <c r="D83" s="62" t="s">
        <v>129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</row>
    <row r="84" spans="1:19" ht="45" x14ac:dyDescent="0.25">
      <c r="A84" s="61">
        <v>4</v>
      </c>
      <c r="B84" s="62" t="s">
        <v>126</v>
      </c>
      <c r="C84" s="61">
        <v>404</v>
      </c>
      <c r="D84" s="62" t="s">
        <v>130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</row>
    <row r="85" spans="1:19" ht="30" x14ac:dyDescent="0.25">
      <c r="A85" s="61">
        <v>4</v>
      </c>
      <c r="B85" s="62" t="s">
        <v>126</v>
      </c>
      <c r="C85" s="61">
        <v>405</v>
      </c>
      <c r="D85" s="62" t="s">
        <v>154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</row>
    <row r="86" spans="1:19" x14ac:dyDescent="0.25">
      <c r="A86" s="63"/>
      <c r="B86" s="64"/>
      <c r="C86" s="63"/>
      <c r="D86" s="32" t="s">
        <v>62</v>
      </c>
      <c r="E86" s="33">
        <f>SUM(E81:E85)</f>
        <v>0</v>
      </c>
      <c r="F86" s="33">
        <f t="shared" ref="F86:S86" si="9">SUM(F81:F85)</f>
        <v>0</v>
      </c>
      <c r="G86" s="33">
        <f t="shared" si="9"/>
        <v>0</v>
      </c>
      <c r="H86" s="33">
        <f t="shared" si="9"/>
        <v>0</v>
      </c>
      <c r="I86" s="33">
        <f t="shared" si="9"/>
        <v>0</v>
      </c>
      <c r="J86" s="33">
        <f t="shared" si="9"/>
        <v>0</v>
      </c>
      <c r="K86" s="33">
        <f t="shared" si="9"/>
        <v>0</v>
      </c>
      <c r="L86" s="33">
        <f t="shared" si="9"/>
        <v>0</v>
      </c>
      <c r="M86" s="33">
        <f t="shared" si="9"/>
        <v>0</v>
      </c>
      <c r="N86" s="33">
        <f t="shared" si="9"/>
        <v>0</v>
      </c>
      <c r="O86" s="33">
        <f t="shared" si="9"/>
        <v>0</v>
      </c>
      <c r="P86" s="33">
        <f t="shared" si="9"/>
        <v>0</v>
      </c>
      <c r="Q86" s="33">
        <f t="shared" si="9"/>
        <v>0</v>
      </c>
      <c r="R86" s="33">
        <f t="shared" si="9"/>
        <v>0</v>
      </c>
      <c r="S86" s="33">
        <f t="shared" si="9"/>
        <v>0</v>
      </c>
    </row>
    <row r="87" spans="1:19" x14ac:dyDescent="0.25">
      <c r="A87" s="65"/>
      <c r="B87" s="34"/>
      <c r="C87" s="65"/>
      <c r="D87" s="34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</row>
    <row r="88" spans="1:19" ht="75" x14ac:dyDescent="0.25">
      <c r="A88" s="61">
        <v>5</v>
      </c>
      <c r="B88" s="62" t="s">
        <v>131</v>
      </c>
      <c r="C88" s="61">
        <v>501</v>
      </c>
      <c r="D88" s="62" t="s">
        <v>132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</row>
    <row r="89" spans="1:19" x14ac:dyDescent="0.25">
      <c r="A89" s="63"/>
      <c r="B89" s="64"/>
      <c r="C89" s="63"/>
      <c r="D89" s="32" t="s">
        <v>72</v>
      </c>
      <c r="E89" s="33">
        <f>SUM(E88)</f>
        <v>0</v>
      </c>
      <c r="F89" s="33">
        <f t="shared" ref="F89:S89" si="10">SUM(F88)</f>
        <v>0</v>
      </c>
      <c r="G89" s="33">
        <f t="shared" si="10"/>
        <v>0</v>
      </c>
      <c r="H89" s="33">
        <f t="shared" si="10"/>
        <v>0</v>
      </c>
      <c r="I89" s="33">
        <f t="shared" si="10"/>
        <v>0</v>
      </c>
      <c r="J89" s="33">
        <f t="shared" si="10"/>
        <v>0</v>
      </c>
      <c r="K89" s="33">
        <f t="shared" si="10"/>
        <v>0</v>
      </c>
      <c r="L89" s="33">
        <f t="shared" si="10"/>
        <v>0</v>
      </c>
      <c r="M89" s="33">
        <f t="shared" si="10"/>
        <v>0</v>
      </c>
      <c r="N89" s="33">
        <f t="shared" si="10"/>
        <v>0</v>
      </c>
      <c r="O89" s="33">
        <f t="shared" si="10"/>
        <v>0</v>
      </c>
      <c r="P89" s="33">
        <f t="shared" si="10"/>
        <v>0</v>
      </c>
      <c r="Q89" s="33">
        <f t="shared" si="10"/>
        <v>0</v>
      </c>
      <c r="R89" s="33">
        <f t="shared" si="10"/>
        <v>0</v>
      </c>
      <c r="S89" s="33">
        <f t="shared" si="10"/>
        <v>0</v>
      </c>
    </row>
    <row r="90" spans="1:19" x14ac:dyDescent="0.25">
      <c r="A90" s="65"/>
      <c r="B90" s="34"/>
      <c r="C90" s="65"/>
      <c r="D90" s="34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</row>
    <row r="91" spans="1:19" ht="45" x14ac:dyDescent="0.25">
      <c r="A91" s="61">
        <v>7</v>
      </c>
      <c r="B91" s="62" t="s">
        <v>133</v>
      </c>
      <c r="C91" s="61">
        <v>701</v>
      </c>
      <c r="D91" s="62" t="s">
        <v>134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</row>
    <row r="92" spans="1:19" ht="45" x14ac:dyDescent="0.25">
      <c r="A92" s="61">
        <v>7</v>
      </c>
      <c r="B92" s="62" t="s">
        <v>133</v>
      </c>
      <c r="C92" s="61">
        <v>702</v>
      </c>
      <c r="D92" s="62" t="s">
        <v>135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</row>
    <row r="93" spans="1:19" x14ac:dyDescent="0.25">
      <c r="A93" s="63"/>
      <c r="B93" s="64"/>
      <c r="C93" s="63"/>
      <c r="D93" s="32" t="s">
        <v>85</v>
      </c>
      <c r="E93" s="33">
        <f>SUM(E91:E92)</f>
        <v>0</v>
      </c>
      <c r="F93" s="33">
        <f t="shared" ref="F93" si="11">SUM(F91:F92)</f>
        <v>0</v>
      </c>
      <c r="G93" s="33">
        <f t="shared" ref="G93" si="12">SUM(G91:G92)</f>
        <v>0</v>
      </c>
      <c r="H93" s="33">
        <f t="shared" ref="H93" si="13">SUM(H91:H92)</f>
        <v>0</v>
      </c>
      <c r="I93" s="33">
        <f t="shared" ref="I93" si="14">SUM(I91:I92)</f>
        <v>0</v>
      </c>
      <c r="J93" s="33">
        <f t="shared" ref="J93" si="15">SUM(J91:J92)</f>
        <v>0</v>
      </c>
      <c r="K93" s="33">
        <f t="shared" ref="K93" si="16">SUM(K91:K92)</f>
        <v>0</v>
      </c>
      <c r="L93" s="33">
        <f t="shared" ref="L93" si="17">SUM(L91:L92)</f>
        <v>0</v>
      </c>
      <c r="M93" s="33">
        <f t="shared" ref="M93" si="18">SUM(M91:M92)</f>
        <v>0</v>
      </c>
      <c r="N93" s="33">
        <f t="shared" ref="N93" si="19">SUM(N91:N92)</f>
        <v>0</v>
      </c>
      <c r="O93" s="33">
        <f t="shared" ref="O93" si="20">SUM(O91:O92)</f>
        <v>0</v>
      </c>
      <c r="P93" s="33">
        <f t="shared" ref="P93" si="21">SUM(P91:P92)</f>
        <v>0</v>
      </c>
      <c r="Q93" s="33">
        <f t="shared" ref="Q93" si="22">SUM(Q91:Q92)</f>
        <v>0</v>
      </c>
      <c r="R93" s="33">
        <f t="shared" ref="R93" si="23">SUM(R91:R92)</f>
        <v>0</v>
      </c>
      <c r="S93" s="33">
        <f t="shared" ref="S93" si="24">SUM(S91:S92)</f>
        <v>0</v>
      </c>
    </row>
    <row r="94" spans="1:19" s="72" customFormat="1" ht="12.75" x14ac:dyDescent="0.25">
      <c r="A94" s="66"/>
      <c r="B94" s="67"/>
      <c r="C94" s="66"/>
      <c r="D94" s="67" t="s">
        <v>97</v>
      </c>
      <c r="E94" s="68">
        <f>E66+E73+E79+E86+E89+E93</f>
        <v>688181.15999999992</v>
      </c>
      <c r="F94" s="68">
        <f t="shared" ref="F94:S94" si="25">F66+F73+F79+F86+F89+F93</f>
        <v>299151.21000000002</v>
      </c>
      <c r="G94" s="68">
        <f t="shared" si="25"/>
        <v>574915.06000000006</v>
      </c>
      <c r="H94" s="69">
        <f t="shared" si="25"/>
        <v>30500</v>
      </c>
      <c r="I94" s="69">
        <f t="shared" si="25"/>
        <v>0</v>
      </c>
      <c r="J94" s="69">
        <f t="shared" si="25"/>
        <v>30500</v>
      </c>
      <c r="K94" s="70">
        <f t="shared" si="25"/>
        <v>850664.47999999986</v>
      </c>
      <c r="L94" s="70">
        <f t="shared" si="25"/>
        <v>884912.42999999993</v>
      </c>
      <c r="M94" s="70">
        <f t="shared" si="25"/>
        <v>774663.64</v>
      </c>
      <c r="N94" s="71">
        <f t="shared" si="25"/>
        <v>5251747.75</v>
      </c>
      <c r="O94" s="71">
        <f t="shared" si="25"/>
        <v>740294.24</v>
      </c>
      <c r="P94" s="71">
        <f t="shared" si="25"/>
        <v>5194342.7</v>
      </c>
      <c r="Q94" s="86">
        <f t="shared" si="25"/>
        <v>2194013.09</v>
      </c>
      <c r="R94" s="86">
        <f t="shared" si="25"/>
        <v>4401686.53</v>
      </c>
      <c r="S94" s="86">
        <f t="shared" si="25"/>
        <v>2508265.7000000002</v>
      </c>
    </row>
    <row r="98" spans="1:19" s="30" customFormat="1" ht="25.5" customHeight="1" x14ac:dyDescent="0.25">
      <c r="E98" s="73">
        <v>11</v>
      </c>
      <c r="F98" s="42" t="s">
        <v>141</v>
      </c>
      <c r="G98" s="43"/>
      <c r="H98" s="74">
        <v>12</v>
      </c>
      <c r="I98" s="45" t="s">
        <v>142</v>
      </c>
      <c r="J98" s="46"/>
      <c r="K98" s="75">
        <v>13</v>
      </c>
      <c r="L98" s="48" t="s">
        <v>143</v>
      </c>
      <c r="M98" s="49"/>
      <c r="N98" s="76">
        <v>14</v>
      </c>
      <c r="O98" s="51" t="s">
        <v>144</v>
      </c>
      <c r="P98" s="52"/>
      <c r="Q98" s="87">
        <v>15</v>
      </c>
      <c r="R98" s="84" t="s">
        <v>145</v>
      </c>
      <c r="S98" s="85"/>
    </row>
    <row r="99" spans="1:19" x14ac:dyDescent="0.25">
      <c r="A99" s="22"/>
      <c r="B99" s="77"/>
      <c r="C99" s="22"/>
      <c r="D99" s="77"/>
      <c r="E99" s="54" t="s">
        <v>96</v>
      </c>
      <c r="F99" s="54"/>
      <c r="G99" s="55" t="s">
        <v>4</v>
      </c>
      <c r="H99" s="54" t="s">
        <v>96</v>
      </c>
      <c r="I99" s="54"/>
      <c r="J99" s="55" t="s">
        <v>4</v>
      </c>
      <c r="K99" s="54" t="s">
        <v>96</v>
      </c>
      <c r="L99" s="54"/>
      <c r="M99" s="55" t="s">
        <v>4</v>
      </c>
      <c r="N99" s="54" t="s">
        <v>96</v>
      </c>
      <c r="O99" s="54"/>
      <c r="P99" s="55" t="s">
        <v>4</v>
      </c>
      <c r="Q99" s="54" t="s">
        <v>96</v>
      </c>
      <c r="R99" s="54"/>
      <c r="S99" s="55" t="s">
        <v>4</v>
      </c>
    </row>
    <row r="100" spans="1:19" s="60" customFormat="1" x14ac:dyDescent="0.25">
      <c r="A100" s="53" t="s">
        <v>94</v>
      </c>
      <c r="B100" s="53"/>
      <c r="C100" s="54" t="s">
        <v>95</v>
      </c>
      <c r="D100" s="54"/>
      <c r="E100" s="59" t="s">
        <v>105</v>
      </c>
      <c r="F100" s="59" t="s">
        <v>106</v>
      </c>
      <c r="G100" s="55"/>
      <c r="H100" s="59" t="s">
        <v>105</v>
      </c>
      <c r="I100" s="59" t="s">
        <v>106</v>
      </c>
      <c r="J100" s="55"/>
      <c r="K100" s="59" t="s">
        <v>105</v>
      </c>
      <c r="L100" s="59" t="s">
        <v>106</v>
      </c>
      <c r="M100" s="55"/>
      <c r="N100" s="59" t="s">
        <v>105</v>
      </c>
      <c r="O100" s="59" t="s">
        <v>106</v>
      </c>
      <c r="P100" s="55"/>
      <c r="Q100" s="59" t="s">
        <v>105</v>
      </c>
      <c r="R100" s="59" t="s">
        <v>106</v>
      </c>
      <c r="S100" s="55"/>
    </row>
    <row r="101" spans="1:19" ht="30" x14ac:dyDescent="0.25">
      <c r="A101" s="61">
        <v>1</v>
      </c>
      <c r="B101" s="62" t="s">
        <v>107</v>
      </c>
      <c r="C101" s="61">
        <v>101</v>
      </c>
      <c r="D101" s="62" t="s">
        <v>108</v>
      </c>
      <c r="E101" s="25">
        <v>0</v>
      </c>
      <c r="F101" s="25">
        <v>0</v>
      </c>
      <c r="G101" s="25">
        <v>0</v>
      </c>
      <c r="H101" s="25">
        <v>547873.68999999994</v>
      </c>
      <c r="I101" s="25">
        <v>0</v>
      </c>
      <c r="J101" s="25">
        <v>540411.68000000005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</row>
    <row r="102" spans="1:19" ht="30" x14ac:dyDescent="0.25">
      <c r="A102" s="61">
        <v>1</v>
      </c>
      <c r="B102" s="62" t="s">
        <v>107</v>
      </c>
      <c r="C102" s="61">
        <v>102</v>
      </c>
      <c r="D102" s="62" t="s">
        <v>109</v>
      </c>
      <c r="E102" s="25">
        <v>0</v>
      </c>
      <c r="F102" s="25">
        <v>0</v>
      </c>
      <c r="G102" s="25">
        <v>0</v>
      </c>
      <c r="H102" s="25">
        <v>32716.31</v>
      </c>
      <c r="I102" s="25">
        <v>0</v>
      </c>
      <c r="J102" s="25">
        <v>30906.799999999999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</row>
    <row r="103" spans="1:19" ht="30" x14ac:dyDescent="0.25">
      <c r="A103" s="61">
        <v>1</v>
      </c>
      <c r="B103" s="62" t="s">
        <v>107</v>
      </c>
      <c r="C103" s="61">
        <v>103</v>
      </c>
      <c r="D103" s="62" t="s">
        <v>110</v>
      </c>
      <c r="E103" s="25">
        <v>0</v>
      </c>
      <c r="F103" s="25">
        <v>0</v>
      </c>
      <c r="G103" s="25">
        <v>0</v>
      </c>
      <c r="H103" s="25">
        <v>1210605.17</v>
      </c>
      <c r="I103" s="25">
        <v>0</v>
      </c>
      <c r="J103" s="25">
        <v>1280848.5900000001</v>
      </c>
      <c r="K103" s="25">
        <v>0</v>
      </c>
      <c r="L103" s="25">
        <v>0</v>
      </c>
      <c r="M103" s="25">
        <v>0</v>
      </c>
      <c r="N103" s="25">
        <v>16287</v>
      </c>
      <c r="O103" s="25">
        <v>0</v>
      </c>
      <c r="P103" s="25">
        <v>15003.56</v>
      </c>
      <c r="Q103" s="25">
        <v>0</v>
      </c>
      <c r="R103" s="25">
        <v>15000</v>
      </c>
      <c r="S103" s="25">
        <v>0</v>
      </c>
    </row>
    <row r="104" spans="1:19" ht="30" x14ac:dyDescent="0.25">
      <c r="A104" s="61">
        <v>1</v>
      </c>
      <c r="B104" s="62" t="s">
        <v>107</v>
      </c>
      <c r="C104" s="61">
        <v>104</v>
      </c>
      <c r="D104" s="62" t="s">
        <v>27</v>
      </c>
      <c r="E104" s="25">
        <v>0</v>
      </c>
      <c r="F104" s="25">
        <v>0</v>
      </c>
      <c r="G104" s="25">
        <v>0</v>
      </c>
      <c r="H104" s="25">
        <v>3907580.23</v>
      </c>
      <c r="I104" s="25">
        <v>267108.39</v>
      </c>
      <c r="J104" s="25">
        <v>3900548.42</v>
      </c>
      <c r="K104" s="25">
        <v>0</v>
      </c>
      <c r="L104" s="25">
        <v>0</v>
      </c>
      <c r="M104" s="25">
        <v>0</v>
      </c>
      <c r="N104" s="25">
        <v>1000</v>
      </c>
      <c r="O104" s="25">
        <v>0</v>
      </c>
      <c r="P104" s="25">
        <v>1000</v>
      </c>
      <c r="Q104" s="25">
        <v>0</v>
      </c>
      <c r="R104" s="25">
        <v>0</v>
      </c>
      <c r="S104" s="25">
        <v>0</v>
      </c>
    </row>
    <row r="105" spans="1:19" ht="45" x14ac:dyDescent="0.25">
      <c r="A105" s="61">
        <v>1</v>
      </c>
      <c r="B105" s="62" t="s">
        <v>107</v>
      </c>
      <c r="C105" s="61">
        <v>105</v>
      </c>
      <c r="D105" s="62" t="s">
        <v>111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</row>
    <row r="106" spans="1:19" ht="30" x14ac:dyDescent="0.25">
      <c r="A106" s="61">
        <v>1</v>
      </c>
      <c r="B106" s="62" t="s">
        <v>107</v>
      </c>
      <c r="C106" s="61">
        <v>106</v>
      </c>
      <c r="D106" s="62" t="s">
        <v>112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</row>
    <row r="107" spans="1:19" ht="30" x14ac:dyDescent="0.25">
      <c r="A107" s="61">
        <v>1</v>
      </c>
      <c r="B107" s="62" t="s">
        <v>107</v>
      </c>
      <c r="C107" s="61">
        <v>107</v>
      </c>
      <c r="D107" s="62" t="s">
        <v>113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</row>
    <row r="108" spans="1:19" ht="30" x14ac:dyDescent="0.25">
      <c r="A108" s="61">
        <v>1</v>
      </c>
      <c r="B108" s="62" t="s">
        <v>107</v>
      </c>
      <c r="C108" s="61">
        <v>108</v>
      </c>
      <c r="D108" s="62" t="s">
        <v>114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</row>
    <row r="109" spans="1:19" ht="45" x14ac:dyDescent="0.25">
      <c r="A109" s="61">
        <v>1</v>
      </c>
      <c r="B109" s="62" t="s">
        <v>107</v>
      </c>
      <c r="C109" s="61">
        <v>109</v>
      </c>
      <c r="D109" s="62" t="s">
        <v>115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</row>
    <row r="110" spans="1:19" ht="30" x14ac:dyDescent="0.25">
      <c r="A110" s="61">
        <v>1</v>
      </c>
      <c r="B110" s="62" t="s">
        <v>107</v>
      </c>
      <c r="C110" s="61">
        <v>110</v>
      </c>
      <c r="D110" s="62" t="s">
        <v>116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21000.34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</row>
    <row r="111" spans="1:19" x14ac:dyDescent="0.25">
      <c r="A111" s="63"/>
      <c r="B111" s="64"/>
      <c r="C111" s="63"/>
      <c r="D111" s="32" t="s">
        <v>26</v>
      </c>
      <c r="E111" s="33">
        <f>SUM(E101:E110)</f>
        <v>0</v>
      </c>
      <c r="F111" s="33">
        <f t="shared" ref="F111:S111" si="26">SUM(F101:F110)</f>
        <v>0</v>
      </c>
      <c r="G111" s="33">
        <f t="shared" si="26"/>
        <v>0</v>
      </c>
      <c r="H111" s="33">
        <f t="shared" si="26"/>
        <v>5698775.4000000004</v>
      </c>
      <c r="I111" s="33">
        <f t="shared" si="26"/>
        <v>267108.39</v>
      </c>
      <c r="J111" s="33">
        <f t="shared" si="26"/>
        <v>5773715.8300000001</v>
      </c>
      <c r="K111" s="33">
        <f t="shared" si="26"/>
        <v>0</v>
      </c>
      <c r="L111" s="33">
        <f t="shared" si="26"/>
        <v>0</v>
      </c>
      <c r="M111" s="33">
        <f t="shared" si="26"/>
        <v>0</v>
      </c>
      <c r="N111" s="33">
        <f t="shared" si="26"/>
        <v>17287</v>
      </c>
      <c r="O111" s="33">
        <f t="shared" si="26"/>
        <v>0</v>
      </c>
      <c r="P111" s="33">
        <f t="shared" si="26"/>
        <v>16003.56</v>
      </c>
      <c r="Q111" s="33">
        <f t="shared" si="26"/>
        <v>0</v>
      </c>
      <c r="R111" s="33">
        <f t="shared" si="26"/>
        <v>15000</v>
      </c>
      <c r="S111" s="33">
        <f t="shared" si="26"/>
        <v>0</v>
      </c>
    </row>
    <row r="112" spans="1:19" x14ac:dyDescent="0.25">
      <c r="A112" s="65"/>
      <c r="B112" s="34"/>
      <c r="C112" s="65"/>
      <c r="D112" s="34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</row>
    <row r="113" spans="1:19" ht="45" x14ac:dyDescent="0.25">
      <c r="A113" s="61">
        <v>2</v>
      </c>
      <c r="B113" s="62" t="s">
        <v>117</v>
      </c>
      <c r="C113" s="61">
        <v>201</v>
      </c>
      <c r="D113" s="62" t="s">
        <v>118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</row>
    <row r="114" spans="1:19" ht="45" x14ac:dyDescent="0.25">
      <c r="A114" s="61">
        <v>2</v>
      </c>
      <c r="B114" s="62" t="s">
        <v>117</v>
      </c>
      <c r="C114" s="61">
        <v>202</v>
      </c>
      <c r="D114" s="62" t="s">
        <v>119</v>
      </c>
      <c r="E114" s="25">
        <v>0</v>
      </c>
      <c r="F114" s="25">
        <v>0</v>
      </c>
      <c r="G114" s="25">
        <v>0</v>
      </c>
      <c r="H114" s="25">
        <v>134529.25</v>
      </c>
      <c r="I114" s="25">
        <v>138294.76</v>
      </c>
      <c r="J114" s="25">
        <v>209771.44</v>
      </c>
      <c r="K114" s="25">
        <v>0</v>
      </c>
      <c r="L114" s="25">
        <v>0</v>
      </c>
      <c r="M114" s="25">
        <v>0</v>
      </c>
      <c r="N114" s="25">
        <v>4714.78</v>
      </c>
      <c r="O114" s="25">
        <v>218431.37</v>
      </c>
      <c r="P114" s="25">
        <v>30.12</v>
      </c>
      <c r="Q114" s="25">
        <v>0</v>
      </c>
      <c r="R114" s="25">
        <v>0</v>
      </c>
      <c r="S114" s="25">
        <v>0</v>
      </c>
    </row>
    <row r="115" spans="1:19" ht="30" x14ac:dyDescent="0.25">
      <c r="A115" s="61">
        <v>2</v>
      </c>
      <c r="B115" s="62" t="s">
        <v>117</v>
      </c>
      <c r="C115" s="61">
        <v>203</v>
      </c>
      <c r="D115" s="62" t="s">
        <v>55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18000</v>
      </c>
      <c r="S115" s="25">
        <v>20000</v>
      </c>
    </row>
    <row r="116" spans="1:19" ht="30" x14ac:dyDescent="0.25">
      <c r="A116" s="61">
        <v>2</v>
      </c>
      <c r="B116" s="62" t="s">
        <v>117</v>
      </c>
      <c r="C116" s="61">
        <v>204</v>
      </c>
      <c r="D116" s="62" t="s">
        <v>57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</row>
    <row r="117" spans="1:19" ht="30" x14ac:dyDescent="0.25">
      <c r="A117" s="61">
        <v>2</v>
      </c>
      <c r="B117" s="62" t="s">
        <v>117</v>
      </c>
      <c r="C117" s="61">
        <v>205</v>
      </c>
      <c r="D117" s="62" t="s">
        <v>120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</row>
    <row r="118" spans="1:19" x14ac:dyDescent="0.25">
      <c r="A118" s="63"/>
      <c r="B118" s="64"/>
      <c r="C118" s="63"/>
      <c r="D118" s="32" t="s">
        <v>38</v>
      </c>
      <c r="E118" s="33">
        <f>SUM(E113:E117)</f>
        <v>0</v>
      </c>
      <c r="F118" s="33">
        <f t="shared" ref="F118:S118" si="27">SUM(F113:F117)</f>
        <v>0</v>
      </c>
      <c r="G118" s="33">
        <f t="shared" si="27"/>
        <v>0</v>
      </c>
      <c r="H118" s="33">
        <f t="shared" si="27"/>
        <v>134529.25</v>
      </c>
      <c r="I118" s="33">
        <f t="shared" si="27"/>
        <v>138294.76</v>
      </c>
      <c r="J118" s="33">
        <f t="shared" si="27"/>
        <v>209771.44</v>
      </c>
      <c r="K118" s="33">
        <f t="shared" si="27"/>
        <v>0</v>
      </c>
      <c r="L118" s="33">
        <f t="shared" si="27"/>
        <v>0</v>
      </c>
      <c r="M118" s="33">
        <f t="shared" si="27"/>
        <v>0</v>
      </c>
      <c r="N118" s="33">
        <f t="shared" si="27"/>
        <v>4714.78</v>
      </c>
      <c r="O118" s="33">
        <f t="shared" si="27"/>
        <v>218431.37</v>
      </c>
      <c r="P118" s="33">
        <f t="shared" si="27"/>
        <v>30.12</v>
      </c>
      <c r="Q118" s="33">
        <f t="shared" si="27"/>
        <v>0</v>
      </c>
      <c r="R118" s="33">
        <f t="shared" si="27"/>
        <v>18000</v>
      </c>
      <c r="S118" s="33">
        <f t="shared" si="27"/>
        <v>20000</v>
      </c>
    </row>
    <row r="119" spans="1:19" x14ac:dyDescent="0.25">
      <c r="A119" s="65"/>
      <c r="B119" s="34"/>
      <c r="C119" s="65"/>
      <c r="D119" s="34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</row>
    <row r="120" spans="1:19" ht="60" x14ac:dyDescent="0.25">
      <c r="A120" s="61">
        <v>3</v>
      </c>
      <c r="B120" s="62" t="s">
        <v>121</v>
      </c>
      <c r="C120" s="61">
        <v>301</v>
      </c>
      <c r="D120" s="62" t="s">
        <v>122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</row>
    <row r="121" spans="1:19" ht="60" x14ac:dyDescent="0.25">
      <c r="A121" s="61">
        <v>3</v>
      </c>
      <c r="B121" s="62" t="s">
        <v>121</v>
      </c>
      <c r="C121" s="61">
        <v>302</v>
      </c>
      <c r="D121" s="62" t="s">
        <v>123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</row>
    <row r="122" spans="1:19" ht="60" x14ac:dyDescent="0.25">
      <c r="A122" s="61">
        <v>3</v>
      </c>
      <c r="B122" s="62" t="s">
        <v>121</v>
      </c>
      <c r="C122" s="61">
        <v>303</v>
      </c>
      <c r="D122" s="62" t="s">
        <v>124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</row>
    <row r="123" spans="1:19" ht="60" x14ac:dyDescent="0.25">
      <c r="A123" s="61">
        <v>3</v>
      </c>
      <c r="B123" s="62" t="s">
        <v>121</v>
      </c>
      <c r="C123" s="61">
        <v>304</v>
      </c>
      <c r="D123" s="62" t="s">
        <v>125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</row>
    <row r="124" spans="1:19" x14ac:dyDescent="0.25">
      <c r="A124" s="63"/>
      <c r="B124" s="64"/>
      <c r="C124" s="63"/>
      <c r="D124" s="32" t="s">
        <v>50</v>
      </c>
      <c r="E124" s="33">
        <f>SUM(E120:E123)</f>
        <v>0</v>
      </c>
      <c r="F124" s="33">
        <f t="shared" ref="F124:S124" si="28">SUM(F120:F123)</f>
        <v>0</v>
      </c>
      <c r="G124" s="33">
        <f t="shared" si="28"/>
        <v>0</v>
      </c>
      <c r="H124" s="33">
        <f t="shared" si="28"/>
        <v>0</v>
      </c>
      <c r="I124" s="33">
        <f t="shared" si="28"/>
        <v>0</v>
      </c>
      <c r="J124" s="33">
        <f t="shared" si="28"/>
        <v>0</v>
      </c>
      <c r="K124" s="33">
        <f t="shared" si="28"/>
        <v>0</v>
      </c>
      <c r="L124" s="33">
        <f t="shared" si="28"/>
        <v>0</v>
      </c>
      <c r="M124" s="33">
        <f t="shared" si="28"/>
        <v>0</v>
      </c>
      <c r="N124" s="33">
        <f t="shared" si="28"/>
        <v>0</v>
      </c>
      <c r="O124" s="33">
        <f t="shared" si="28"/>
        <v>0</v>
      </c>
      <c r="P124" s="33">
        <f t="shared" si="28"/>
        <v>0</v>
      </c>
      <c r="Q124" s="33">
        <f t="shared" si="28"/>
        <v>0</v>
      </c>
      <c r="R124" s="33">
        <f t="shared" si="28"/>
        <v>0</v>
      </c>
      <c r="S124" s="33">
        <f t="shared" si="28"/>
        <v>0</v>
      </c>
    </row>
    <row r="125" spans="1:19" x14ac:dyDescent="0.25">
      <c r="A125" s="65"/>
      <c r="B125" s="34"/>
      <c r="C125" s="65"/>
      <c r="D125" s="34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</row>
    <row r="126" spans="1:19" ht="30" x14ac:dyDescent="0.25">
      <c r="A126" s="61">
        <v>4</v>
      </c>
      <c r="B126" s="62" t="s">
        <v>126</v>
      </c>
      <c r="C126" s="61">
        <v>401</v>
      </c>
      <c r="D126" s="62" t="s">
        <v>127</v>
      </c>
      <c r="E126" s="25">
        <v>0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</row>
    <row r="127" spans="1:19" ht="30" x14ac:dyDescent="0.25">
      <c r="A127" s="61">
        <v>4</v>
      </c>
      <c r="B127" s="62" t="s">
        <v>126</v>
      </c>
      <c r="C127" s="61">
        <v>402</v>
      </c>
      <c r="D127" s="62" t="s">
        <v>128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</row>
    <row r="128" spans="1:19" ht="60" x14ac:dyDescent="0.25">
      <c r="A128" s="61">
        <v>4</v>
      </c>
      <c r="B128" s="62" t="s">
        <v>126</v>
      </c>
      <c r="C128" s="61">
        <v>403</v>
      </c>
      <c r="D128" s="62" t="s">
        <v>129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</row>
    <row r="129" spans="1:19" ht="45" x14ac:dyDescent="0.25">
      <c r="A129" s="61">
        <v>4</v>
      </c>
      <c r="B129" s="62" t="s">
        <v>126</v>
      </c>
      <c r="C129" s="61">
        <v>404</v>
      </c>
      <c r="D129" s="62" t="s">
        <v>130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</row>
    <row r="130" spans="1:19" ht="30" x14ac:dyDescent="0.25">
      <c r="A130" s="61">
        <v>4</v>
      </c>
      <c r="B130" s="62" t="s">
        <v>126</v>
      </c>
      <c r="C130" s="61">
        <v>405</v>
      </c>
      <c r="D130" s="62" t="s">
        <v>154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</row>
    <row r="131" spans="1:19" x14ac:dyDescent="0.25">
      <c r="A131" s="63"/>
      <c r="B131" s="64"/>
      <c r="C131" s="63"/>
      <c r="D131" s="32" t="s">
        <v>62</v>
      </c>
      <c r="E131" s="33">
        <f>SUM(E126:E130)</f>
        <v>0</v>
      </c>
      <c r="F131" s="33">
        <f t="shared" ref="F131:S131" si="29">SUM(F126:F130)</f>
        <v>0</v>
      </c>
      <c r="G131" s="33">
        <f t="shared" si="29"/>
        <v>0</v>
      </c>
      <c r="H131" s="33">
        <f t="shared" si="29"/>
        <v>0</v>
      </c>
      <c r="I131" s="33">
        <f t="shared" si="29"/>
        <v>0</v>
      </c>
      <c r="J131" s="33">
        <f t="shared" si="29"/>
        <v>0</v>
      </c>
      <c r="K131" s="33">
        <f t="shared" si="29"/>
        <v>0</v>
      </c>
      <c r="L131" s="33">
        <f t="shared" si="29"/>
        <v>0</v>
      </c>
      <c r="M131" s="33">
        <f t="shared" si="29"/>
        <v>0</v>
      </c>
      <c r="N131" s="33">
        <f t="shared" si="29"/>
        <v>0</v>
      </c>
      <c r="O131" s="33">
        <f t="shared" si="29"/>
        <v>0</v>
      </c>
      <c r="P131" s="33">
        <f t="shared" si="29"/>
        <v>0</v>
      </c>
      <c r="Q131" s="33">
        <f t="shared" si="29"/>
        <v>0</v>
      </c>
      <c r="R131" s="33">
        <f t="shared" si="29"/>
        <v>0</v>
      </c>
      <c r="S131" s="33">
        <f t="shared" si="29"/>
        <v>0</v>
      </c>
    </row>
    <row r="132" spans="1:19" x14ac:dyDescent="0.25">
      <c r="A132" s="65"/>
      <c r="B132" s="34"/>
      <c r="C132" s="65"/>
      <c r="D132" s="34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</row>
    <row r="133" spans="1:19" ht="75" x14ac:dyDescent="0.25">
      <c r="A133" s="61">
        <v>5</v>
      </c>
      <c r="B133" s="62" t="s">
        <v>131</v>
      </c>
      <c r="C133" s="61">
        <v>501</v>
      </c>
      <c r="D133" s="62" t="s">
        <v>132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</row>
    <row r="134" spans="1:19" x14ac:dyDescent="0.25">
      <c r="A134" s="63"/>
      <c r="B134" s="64"/>
      <c r="C134" s="63"/>
      <c r="D134" s="32" t="s">
        <v>72</v>
      </c>
      <c r="E134" s="33">
        <f>SUM(E133)</f>
        <v>0</v>
      </c>
      <c r="F134" s="33">
        <f t="shared" ref="F134:S134" si="30">SUM(F133)</f>
        <v>0</v>
      </c>
      <c r="G134" s="33">
        <f t="shared" si="30"/>
        <v>0</v>
      </c>
      <c r="H134" s="33">
        <f t="shared" si="30"/>
        <v>0</v>
      </c>
      <c r="I134" s="33">
        <f t="shared" si="30"/>
        <v>0</v>
      </c>
      <c r="J134" s="33">
        <f t="shared" si="30"/>
        <v>0</v>
      </c>
      <c r="K134" s="33">
        <f t="shared" si="30"/>
        <v>0</v>
      </c>
      <c r="L134" s="33">
        <f t="shared" si="30"/>
        <v>0</v>
      </c>
      <c r="M134" s="33">
        <f t="shared" si="30"/>
        <v>0</v>
      </c>
      <c r="N134" s="33">
        <f t="shared" si="30"/>
        <v>0</v>
      </c>
      <c r="O134" s="33">
        <f t="shared" si="30"/>
        <v>0</v>
      </c>
      <c r="P134" s="33">
        <f t="shared" si="30"/>
        <v>0</v>
      </c>
      <c r="Q134" s="33">
        <f t="shared" si="30"/>
        <v>0</v>
      </c>
      <c r="R134" s="33">
        <f t="shared" si="30"/>
        <v>0</v>
      </c>
      <c r="S134" s="33">
        <f t="shared" si="30"/>
        <v>0</v>
      </c>
    </row>
    <row r="135" spans="1:19" x14ac:dyDescent="0.25">
      <c r="A135" s="65"/>
      <c r="B135" s="34"/>
      <c r="C135" s="65"/>
      <c r="D135" s="34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</row>
    <row r="136" spans="1:19" ht="45" x14ac:dyDescent="0.25">
      <c r="A136" s="61">
        <v>7</v>
      </c>
      <c r="B136" s="62" t="s">
        <v>133</v>
      </c>
      <c r="C136" s="61">
        <v>701</v>
      </c>
      <c r="D136" s="62" t="s">
        <v>134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5">
        <v>0</v>
      </c>
    </row>
    <row r="137" spans="1:19" ht="45" x14ac:dyDescent="0.25">
      <c r="A137" s="61">
        <v>7</v>
      </c>
      <c r="B137" s="62" t="s">
        <v>133</v>
      </c>
      <c r="C137" s="61">
        <v>702</v>
      </c>
      <c r="D137" s="62" t="s">
        <v>135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</row>
    <row r="138" spans="1:19" x14ac:dyDescent="0.25">
      <c r="A138" s="63"/>
      <c r="B138" s="64"/>
      <c r="C138" s="63"/>
      <c r="D138" s="32" t="s">
        <v>85</v>
      </c>
      <c r="E138" s="33">
        <f>SUM(E136:E137)</f>
        <v>0</v>
      </c>
      <c r="F138" s="33">
        <f t="shared" ref="F138" si="31">SUM(F136:F137)</f>
        <v>0</v>
      </c>
      <c r="G138" s="33">
        <f t="shared" ref="G138" si="32">SUM(G136:G137)</f>
        <v>0</v>
      </c>
      <c r="H138" s="33">
        <f t="shared" ref="H138" si="33">SUM(H136:H137)</f>
        <v>0</v>
      </c>
      <c r="I138" s="33">
        <f t="shared" ref="I138" si="34">SUM(I136:I137)</f>
        <v>0</v>
      </c>
      <c r="J138" s="33">
        <f t="shared" ref="J138" si="35">SUM(J136:J137)</f>
        <v>0</v>
      </c>
      <c r="K138" s="33">
        <f t="shared" ref="K138" si="36">SUM(K136:K137)</f>
        <v>0</v>
      </c>
      <c r="L138" s="33">
        <f t="shared" ref="L138" si="37">SUM(L136:L137)</f>
        <v>0</v>
      </c>
      <c r="M138" s="33">
        <f t="shared" ref="M138" si="38">SUM(M136:M137)</f>
        <v>0</v>
      </c>
      <c r="N138" s="33">
        <f t="shared" ref="N138" si="39">SUM(N136:N137)</f>
        <v>0</v>
      </c>
      <c r="O138" s="33">
        <f t="shared" ref="O138" si="40">SUM(O136:O137)</f>
        <v>0</v>
      </c>
      <c r="P138" s="33">
        <f t="shared" ref="P138" si="41">SUM(P136:P137)</f>
        <v>0</v>
      </c>
      <c r="Q138" s="33">
        <f t="shared" ref="Q138" si="42">SUM(Q136:Q137)</f>
        <v>0</v>
      </c>
      <c r="R138" s="33">
        <f t="shared" ref="R138" si="43">SUM(R136:R137)</f>
        <v>0</v>
      </c>
      <c r="S138" s="33">
        <f t="shared" ref="S138" si="44">SUM(S136:S137)</f>
        <v>0</v>
      </c>
    </row>
    <row r="139" spans="1:19" s="72" customFormat="1" ht="12.75" x14ac:dyDescent="0.25">
      <c r="A139" s="66"/>
      <c r="B139" s="67"/>
      <c r="C139" s="66"/>
      <c r="D139" s="67" t="s">
        <v>97</v>
      </c>
      <c r="E139" s="68">
        <f>E111+E118+E124+E131+E134+E138</f>
        <v>0</v>
      </c>
      <c r="F139" s="68">
        <f t="shared" ref="F139:S139" si="45">F111+F118+F124+F131+F134+F138</f>
        <v>0</v>
      </c>
      <c r="G139" s="68">
        <f t="shared" si="45"/>
        <v>0</v>
      </c>
      <c r="H139" s="69">
        <f t="shared" si="45"/>
        <v>5833304.6500000004</v>
      </c>
      <c r="I139" s="69">
        <f t="shared" si="45"/>
        <v>405403.15</v>
      </c>
      <c r="J139" s="69">
        <f t="shared" si="45"/>
        <v>5983487.2700000005</v>
      </c>
      <c r="K139" s="70">
        <f t="shared" si="45"/>
        <v>0</v>
      </c>
      <c r="L139" s="70">
        <f t="shared" si="45"/>
        <v>0</v>
      </c>
      <c r="M139" s="70">
        <f t="shared" si="45"/>
        <v>0</v>
      </c>
      <c r="N139" s="71">
        <f t="shared" si="45"/>
        <v>22001.78</v>
      </c>
      <c r="O139" s="71">
        <f t="shared" si="45"/>
        <v>218431.37</v>
      </c>
      <c r="P139" s="71">
        <f t="shared" si="45"/>
        <v>16033.68</v>
      </c>
      <c r="Q139" s="86">
        <f t="shared" si="45"/>
        <v>0</v>
      </c>
      <c r="R139" s="86">
        <f t="shared" si="45"/>
        <v>33000</v>
      </c>
      <c r="S139" s="86">
        <f t="shared" si="45"/>
        <v>20000</v>
      </c>
    </row>
    <row r="143" spans="1:19" s="30" customFormat="1" ht="51" customHeight="1" x14ac:dyDescent="0.25">
      <c r="E143" s="73">
        <v>16</v>
      </c>
      <c r="F143" s="42" t="s">
        <v>146</v>
      </c>
      <c r="G143" s="43"/>
      <c r="H143" s="74">
        <v>17</v>
      </c>
      <c r="I143" s="45" t="s">
        <v>147</v>
      </c>
      <c r="J143" s="46"/>
      <c r="K143" s="75">
        <v>18</v>
      </c>
      <c r="L143" s="48" t="s">
        <v>148</v>
      </c>
      <c r="M143" s="49"/>
      <c r="N143" s="76">
        <v>19</v>
      </c>
      <c r="O143" s="51" t="s">
        <v>149</v>
      </c>
      <c r="P143" s="52"/>
      <c r="Q143" s="87">
        <v>20</v>
      </c>
      <c r="R143" s="84" t="s">
        <v>150</v>
      </c>
      <c r="S143" s="85"/>
    </row>
    <row r="144" spans="1:19" x14ac:dyDescent="0.25">
      <c r="A144" s="22"/>
      <c r="B144" s="77"/>
      <c r="C144" s="22"/>
      <c r="D144" s="77"/>
      <c r="E144" s="54" t="s">
        <v>96</v>
      </c>
      <c r="F144" s="54"/>
      <c r="G144" s="55" t="s">
        <v>4</v>
      </c>
      <c r="H144" s="54" t="s">
        <v>96</v>
      </c>
      <c r="I144" s="54"/>
      <c r="J144" s="55" t="s">
        <v>4</v>
      </c>
      <c r="K144" s="54" t="s">
        <v>96</v>
      </c>
      <c r="L144" s="54"/>
      <c r="M144" s="55" t="s">
        <v>4</v>
      </c>
      <c r="N144" s="54" t="s">
        <v>96</v>
      </c>
      <c r="O144" s="54"/>
      <c r="P144" s="55" t="s">
        <v>4</v>
      </c>
      <c r="Q144" s="54" t="s">
        <v>96</v>
      </c>
      <c r="R144" s="54"/>
      <c r="S144" s="55" t="s">
        <v>4</v>
      </c>
    </row>
    <row r="145" spans="1:19" s="60" customFormat="1" x14ac:dyDescent="0.25">
      <c r="A145" s="53" t="s">
        <v>94</v>
      </c>
      <c r="B145" s="53"/>
      <c r="C145" s="54" t="s">
        <v>95</v>
      </c>
      <c r="D145" s="54"/>
      <c r="E145" s="59" t="s">
        <v>105</v>
      </c>
      <c r="F145" s="59" t="s">
        <v>106</v>
      </c>
      <c r="G145" s="55"/>
      <c r="H145" s="59" t="s">
        <v>105</v>
      </c>
      <c r="I145" s="59" t="s">
        <v>106</v>
      </c>
      <c r="J145" s="55"/>
      <c r="K145" s="59" t="s">
        <v>105</v>
      </c>
      <c r="L145" s="59" t="s">
        <v>106</v>
      </c>
      <c r="M145" s="55"/>
      <c r="N145" s="59" t="s">
        <v>105</v>
      </c>
      <c r="O145" s="59" t="s">
        <v>106</v>
      </c>
      <c r="P145" s="55"/>
      <c r="Q145" s="59" t="s">
        <v>105</v>
      </c>
      <c r="R145" s="59" t="s">
        <v>106</v>
      </c>
      <c r="S145" s="55"/>
    </row>
    <row r="146" spans="1:19" ht="30" x14ac:dyDescent="0.25">
      <c r="A146" s="62">
        <v>1</v>
      </c>
      <c r="B146" s="62" t="s">
        <v>107</v>
      </c>
      <c r="C146" s="61">
        <v>101</v>
      </c>
      <c r="D146" s="62" t="s">
        <v>108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</row>
    <row r="147" spans="1:19" ht="30" x14ac:dyDescent="0.25">
      <c r="A147" s="62">
        <v>1</v>
      </c>
      <c r="B147" s="62" t="s">
        <v>107</v>
      </c>
      <c r="C147" s="61">
        <v>102</v>
      </c>
      <c r="D147" s="62" t="s">
        <v>109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</row>
    <row r="148" spans="1:19" ht="30" x14ac:dyDescent="0.25">
      <c r="A148" s="62">
        <v>1</v>
      </c>
      <c r="B148" s="62" t="s">
        <v>107</v>
      </c>
      <c r="C148" s="61">
        <v>103</v>
      </c>
      <c r="D148" s="62" t="s">
        <v>110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</row>
    <row r="149" spans="1:19" ht="30" x14ac:dyDescent="0.25">
      <c r="A149" s="62">
        <v>1</v>
      </c>
      <c r="B149" s="62" t="s">
        <v>107</v>
      </c>
      <c r="C149" s="61">
        <v>104</v>
      </c>
      <c r="D149" s="62" t="s">
        <v>27</v>
      </c>
      <c r="E149" s="25">
        <v>0</v>
      </c>
      <c r="F149" s="25">
        <v>0</v>
      </c>
      <c r="G149" s="25">
        <v>5602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</row>
    <row r="150" spans="1:19" ht="45" x14ac:dyDescent="0.25">
      <c r="A150" s="62">
        <v>1</v>
      </c>
      <c r="B150" s="62" t="s">
        <v>107</v>
      </c>
      <c r="C150" s="61">
        <v>105</v>
      </c>
      <c r="D150" s="62" t="s">
        <v>111</v>
      </c>
      <c r="E150" s="25">
        <v>0</v>
      </c>
      <c r="F150" s="25"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>
        <v>0</v>
      </c>
    </row>
    <row r="151" spans="1:19" ht="30" x14ac:dyDescent="0.25">
      <c r="A151" s="62">
        <v>1</v>
      </c>
      <c r="B151" s="62" t="s">
        <v>107</v>
      </c>
      <c r="C151" s="61">
        <v>106</v>
      </c>
      <c r="D151" s="62" t="s">
        <v>112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</row>
    <row r="152" spans="1:19" ht="30" x14ac:dyDescent="0.25">
      <c r="A152" s="62">
        <v>1</v>
      </c>
      <c r="B152" s="62" t="s">
        <v>107</v>
      </c>
      <c r="C152" s="61">
        <v>107</v>
      </c>
      <c r="D152" s="62" t="s">
        <v>113</v>
      </c>
      <c r="E152" s="25">
        <v>0</v>
      </c>
      <c r="F152" s="25"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</row>
    <row r="153" spans="1:19" ht="30" x14ac:dyDescent="0.25">
      <c r="A153" s="62">
        <v>1</v>
      </c>
      <c r="B153" s="62" t="s">
        <v>107</v>
      </c>
      <c r="C153" s="61">
        <v>108</v>
      </c>
      <c r="D153" s="62" t="s">
        <v>114</v>
      </c>
      <c r="E153" s="25">
        <v>0</v>
      </c>
      <c r="F153" s="25"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</row>
    <row r="154" spans="1:19" ht="45" x14ac:dyDescent="0.25">
      <c r="A154" s="62">
        <v>1</v>
      </c>
      <c r="B154" s="62" t="s">
        <v>107</v>
      </c>
      <c r="C154" s="61">
        <v>109</v>
      </c>
      <c r="D154" s="62" t="s">
        <v>115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</row>
    <row r="155" spans="1:19" ht="30" x14ac:dyDescent="0.25">
      <c r="A155" s="62">
        <v>1</v>
      </c>
      <c r="B155" s="62" t="s">
        <v>107</v>
      </c>
      <c r="C155" s="61">
        <v>110</v>
      </c>
      <c r="D155" s="62" t="s">
        <v>116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</row>
    <row r="156" spans="1:19" x14ac:dyDescent="0.25">
      <c r="A156" s="63"/>
      <c r="B156" s="64"/>
      <c r="C156" s="63"/>
      <c r="D156" s="32" t="s">
        <v>26</v>
      </c>
      <c r="E156" s="33">
        <f>SUM(E146:E155)</f>
        <v>0</v>
      </c>
      <c r="F156" s="33">
        <f t="shared" ref="F156:S156" si="46">SUM(F146:F155)</f>
        <v>0</v>
      </c>
      <c r="G156" s="33">
        <f t="shared" si="46"/>
        <v>5602</v>
      </c>
      <c r="H156" s="33">
        <f t="shared" si="46"/>
        <v>0</v>
      </c>
      <c r="I156" s="33">
        <f t="shared" si="46"/>
        <v>0</v>
      </c>
      <c r="J156" s="33">
        <f t="shared" si="46"/>
        <v>0</v>
      </c>
      <c r="K156" s="33">
        <f t="shared" si="46"/>
        <v>0</v>
      </c>
      <c r="L156" s="33">
        <f t="shared" si="46"/>
        <v>0</v>
      </c>
      <c r="M156" s="33">
        <f t="shared" si="46"/>
        <v>0</v>
      </c>
      <c r="N156" s="33">
        <f t="shared" si="46"/>
        <v>0</v>
      </c>
      <c r="O156" s="33">
        <f t="shared" si="46"/>
        <v>0</v>
      </c>
      <c r="P156" s="33">
        <f t="shared" si="46"/>
        <v>0</v>
      </c>
      <c r="Q156" s="33">
        <f t="shared" si="46"/>
        <v>0</v>
      </c>
      <c r="R156" s="33">
        <f t="shared" si="46"/>
        <v>0</v>
      </c>
      <c r="S156" s="33">
        <f t="shared" si="46"/>
        <v>0</v>
      </c>
    </row>
    <row r="157" spans="1:19" x14ac:dyDescent="0.25">
      <c r="A157" s="65"/>
      <c r="B157" s="34"/>
      <c r="C157" s="65"/>
      <c r="D157" s="34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</row>
    <row r="158" spans="1:19" ht="45" x14ac:dyDescent="0.25">
      <c r="A158" s="62">
        <v>2</v>
      </c>
      <c r="B158" s="62" t="s">
        <v>117</v>
      </c>
      <c r="C158" s="61">
        <v>201</v>
      </c>
      <c r="D158" s="62" t="s">
        <v>118</v>
      </c>
      <c r="E158" s="25">
        <v>0</v>
      </c>
      <c r="F158" s="25"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</row>
    <row r="159" spans="1:19" ht="45" x14ac:dyDescent="0.25">
      <c r="A159" s="62">
        <v>2</v>
      </c>
      <c r="B159" s="62" t="s">
        <v>117</v>
      </c>
      <c r="C159" s="61">
        <v>202</v>
      </c>
      <c r="D159" s="62" t="s">
        <v>119</v>
      </c>
      <c r="E159" s="25">
        <v>0</v>
      </c>
      <c r="F159" s="25">
        <v>28395.5</v>
      </c>
      <c r="G159" s="25">
        <v>0</v>
      </c>
      <c r="H159" s="25">
        <v>13818.19</v>
      </c>
      <c r="I159" s="25">
        <v>17914.14</v>
      </c>
      <c r="J159" s="25">
        <v>412.13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</row>
    <row r="160" spans="1:19" ht="30" x14ac:dyDescent="0.25">
      <c r="A160" s="62">
        <v>2</v>
      </c>
      <c r="B160" s="62" t="s">
        <v>117</v>
      </c>
      <c r="C160" s="61">
        <v>203</v>
      </c>
      <c r="D160" s="62" t="s">
        <v>55</v>
      </c>
      <c r="E160" s="25">
        <v>0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</row>
    <row r="161" spans="1:19" ht="30" x14ac:dyDescent="0.25">
      <c r="A161" s="62">
        <v>2</v>
      </c>
      <c r="B161" s="62" t="s">
        <v>117</v>
      </c>
      <c r="C161" s="61">
        <v>204</v>
      </c>
      <c r="D161" s="62" t="s">
        <v>57</v>
      </c>
      <c r="E161" s="25">
        <v>0</v>
      </c>
      <c r="F161" s="25">
        <v>0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</row>
    <row r="162" spans="1:19" ht="30" x14ac:dyDescent="0.25">
      <c r="A162" s="62">
        <v>2</v>
      </c>
      <c r="B162" s="62" t="s">
        <v>117</v>
      </c>
      <c r="C162" s="61">
        <v>205</v>
      </c>
      <c r="D162" s="62" t="s">
        <v>120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>
        <v>0</v>
      </c>
    </row>
    <row r="163" spans="1:19" x14ac:dyDescent="0.25">
      <c r="A163" s="63"/>
      <c r="B163" s="64"/>
      <c r="C163" s="63"/>
      <c r="D163" s="32" t="s">
        <v>38</v>
      </c>
      <c r="E163" s="33">
        <f>SUM(E158:E162)</f>
        <v>0</v>
      </c>
      <c r="F163" s="33">
        <f t="shared" ref="F163:S163" si="47">SUM(F158:F162)</f>
        <v>28395.5</v>
      </c>
      <c r="G163" s="33">
        <f t="shared" si="47"/>
        <v>0</v>
      </c>
      <c r="H163" s="33">
        <f t="shared" si="47"/>
        <v>13818.19</v>
      </c>
      <c r="I163" s="33">
        <f t="shared" si="47"/>
        <v>17914.14</v>
      </c>
      <c r="J163" s="33">
        <f t="shared" si="47"/>
        <v>412.13</v>
      </c>
      <c r="K163" s="33">
        <f t="shared" si="47"/>
        <v>0</v>
      </c>
      <c r="L163" s="33">
        <f t="shared" si="47"/>
        <v>0</v>
      </c>
      <c r="M163" s="33">
        <f t="shared" si="47"/>
        <v>0</v>
      </c>
      <c r="N163" s="33">
        <f t="shared" si="47"/>
        <v>0</v>
      </c>
      <c r="O163" s="33">
        <f t="shared" si="47"/>
        <v>0</v>
      </c>
      <c r="P163" s="33">
        <f t="shared" si="47"/>
        <v>0</v>
      </c>
      <c r="Q163" s="33">
        <f t="shared" si="47"/>
        <v>0</v>
      </c>
      <c r="R163" s="33">
        <f t="shared" si="47"/>
        <v>0</v>
      </c>
      <c r="S163" s="33">
        <f t="shared" si="47"/>
        <v>0</v>
      </c>
    </row>
    <row r="164" spans="1:19" x14ac:dyDescent="0.25">
      <c r="A164" s="65"/>
      <c r="B164" s="34"/>
      <c r="C164" s="65"/>
      <c r="D164" s="34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</row>
    <row r="165" spans="1:19" ht="60" x14ac:dyDescent="0.25">
      <c r="A165" s="62">
        <v>3</v>
      </c>
      <c r="B165" s="62" t="s">
        <v>121</v>
      </c>
      <c r="C165" s="61">
        <v>301</v>
      </c>
      <c r="D165" s="62" t="s">
        <v>122</v>
      </c>
      <c r="E165" s="25">
        <v>0</v>
      </c>
      <c r="F165" s="25"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</row>
    <row r="166" spans="1:19" ht="60" x14ac:dyDescent="0.25">
      <c r="A166" s="62">
        <v>3</v>
      </c>
      <c r="B166" s="62" t="s">
        <v>121</v>
      </c>
      <c r="C166" s="61">
        <v>302</v>
      </c>
      <c r="D166" s="62" t="s">
        <v>123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>
        <v>0</v>
      </c>
    </row>
    <row r="167" spans="1:19" ht="60" x14ac:dyDescent="0.25">
      <c r="A167" s="62">
        <v>3</v>
      </c>
      <c r="B167" s="62" t="s">
        <v>121</v>
      </c>
      <c r="C167" s="61">
        <v>303</v>
      </c>
      <c r="D167" s="62" t="s">
        <v>124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</row>
    <row r="168" spans="1:19" ht="60" x14ac:dyDescent="0.25">
      <c r="A168" s="62">
        <v>3</v>
      </c>
      <c r="B168" s="62" t="s">
        <v>121</v>
      </c>
      <c r="C168" s="61">
        <v>304</v>
      </c>
      <c r="D168" s="62" t="s">
        <v>125</v>
      </c>
      <c r="E168" s="25">
        <v>0</v>
      </c>
      <c r="F168" s="25"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</row>
    <row r="169" spans="1:19" x14ac:dyDescent="0.25">
      <c r="A169" s="63"/>
      <c r="B169" s="64"/>
      <c r="C169" s="63"/>
      <c r="D169" s="32" t="s">
        <v>50</v>
      </c>
      <c r="E169" s="33">
        <f>SUM(E165:E168)</f>
        <v>0</v>
      </c>
      <c r="F169" s="33">
        <f t="shared" ref="F169:S169" si="48">SUM(F165:F168)</f>
        <v>0</v>
      </c>
      <c r="G169" s="33">
        <f t="shared" si="48"/>
        <v>0</v>
      </c>
      <c r="H169" s="33">
        <f t="shared" si="48"/>
        <v>0</v>
      </c>
      <c r="I169" s="33">
        <f t="shared" si="48"/>
        <v>0</v>
      </c>
      <c r="J169" s="33">
        <f t="shared" si="48"/>
        <v>0</v>
      </c>
      <c r="K169" s="33">
        <f t="shared" si="48"/>
        <v>0</v>
      </c>
      <c r="L169" s="33">
        <f t="shared" si="48"/>
        <v>0</v>
      </c>
      <c r="M169" s="33">
        <f t="shared" si="48"/>
        <v>0</v>
      </c>
      <c r="N169" s="33">
        <f t="shared" si="48"/>
        <v>0</v>
      </c>
      <c r="O169" s="33">
        <f t="shared" si="48"/>
        <v>0</v>
      </c>
      <c r="P169" s="33">
        <f t="shared" si="48"/>
        <v>0</v>
      </c>
      <c r="Q169" s="33">
        <f t="shared" si="48"/>
        <v>0</v>
      </c>
      <c r="R169" s="33">
        <f t="shared" si="48"/>
        <v>0</v>
      </c>
      <c r="S169" s="33">
        <f t="shared" si="48"/>
        <v>0</v>
      </c>
    </row>
    <row r="170" spans="1:19" x14ac:dyDescent="0.25">
      <c r="A170" s="65"/>
      <c r="B170" s="34"/>
      <c r="C170" s="65"/>
      <c r="D170" s="34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</row>
    <row r="171" spans="1:19" ht="30" x14ac:dyDescent="0.25">
      <c r="A171" s="62">
        <v>4</v>
      </c>
      <c r="B171" s="62" t="s">
        <v>126</v>
      </c>
      <c r="C171" s="61">
        <v>401</v>
      </c>
      <c r="D171" s="62" t="s">
        <v>127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</row>
    <row r="172" spans="1:19" ht="30" x14ac:dyDescent="0.25">
      <c r="A172" s="62">
        <v>4</v>
      </c>
      <c r="B172" s="62" t="s">
        <v>126</v>
      </c>
      <c r="C172" s="61">
        <v>402</v>
      </c>
      <c r="D172" s="62" t="s">
        <v>128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</row>
    <row r="173" spans="1:19" ht="60" x14ac:dyDescent="0.25">
      <c r="A173" s="62">
        <v>4</v>
      </c>
      <c r="B173" s="62" t="s">
        <v>126</v>
      </c>
      <c r="C173" s="61">
        <v>403</v>
      </c>
      <c r="D173" s="62" t="s">
        <v>129</v>
      </c>
      <c r="E173" s="25">
        <v>0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</row>
    <row r="174" spans="1:19" ht="45" x14ac:dyDescent="0.25">
      <c r="A174" s="62">
        <v>4</v>
      </c>
      <c r="B174" s="62" t="s">
        <v>126</v>
      </c>
      <c r="C174" s="61">
        <v>404</v>
      </c>
      <c r="D174" s="62" t="s">
        <v>130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5">
        <v>0</v>
      </c>
    </row>
    <row r="175" spans="1:19" ht="30" x14ac:dyDescent="0.25">
      <c r="A175" s="62">
        <v>4</v>
      </c>
      <c r="B175" s="62" t="s">
        <v>126</v>
      </c>
      <c r="C175" s="61">
        <v>405</v>
      </c>
      <c r="D175" s="62" t="s">
        <v>154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</row>
    <row r="176" spans="1:19" x14ac:dyDescent="0.25">
      <c r="A176" s="63"/>
      <c r="B176" s="64"/>
      <c r="C176" s="63"/>
      <c r="D176" s="32" t="s">
        <v>62</v>
      </c>
      <c r="E176" s="33">
        <f>SUM(E171:E175)</f>
        <v>0</v>
      </c>
      <c r="F176" s="33">
        <f t="shared" ref="F176:S176" si="49">SUM(F171:F175)</f>
        <v>0</v>
      </c>
      <c r="G176" s="33">
        <f t="shared" si="49"/>
        <v>0</v>
      </c>
      <c r="H176" s="33">
        <f t="shared" si="49"/>
        <v>0</v>
      </c>
      <c r="I176" s="33">
        <f t="shared" si="49"/>
        <v>0</v>
      </c>
      <c r="J176" s="33">
        <f t="shared" si="49"/>
        <v>0</v>
      </c>
      <c r="K176" s="33">
        <f t="shared" si="49"/>
        <v>0</v>
      </c>
      <c r="L176" s="33">
        <f t="shared" si="49"/>
        <v>0</v>
      </c>
      <c r="M176" s="33">
        <f t="shared" si="49"/>
        <v>0</v>
      </c>
      <c r="N176" s="33">
        <f t="shared" si="49"/>
        <v>0</v>
      </c>
      <c r="O176" s="33">
        <f t="shared" si="49"/>
        <v>0</v>
      </c>
      <c r="P176" s="33">
        <f t="shared" si="49"/>
        <v>0</v>
      </c>
      <c r="Q176" s="33">
        <f t="shared" si="49"/>
        <v>0</v>
      </c>
      <c r="R176" s="33">
        <f t="shared" si="49"/>
        <v>0</v>
      </c>
      <c r="S176" s="33">
        <f t="shared" si="49"/>
        <v>0</v>
      </c>
    </row>
    <row r="177" spans="1:19" x14ac:dyDescent="0.25">
      <c r="A177" s="65"/>
      <c r="B177" s="34"/>
      <c r="C177" s="65"/>
      <c r="D177" s="34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</row>
    <row r="178" spans="1:19" ht="75" x14ac:dyDescent="0.25">
      <c r="A178" s="62">
        <v>5</v>
      </c>
      <c r="B178" s="62" t="s">
        <v>131</v>
      </c>
      <c r="C178" s="61">
        <v>501</v>
      </c>
      <c r="D178" s="62" t="s">
        <v>132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</row>
    <row r="179" spans="1:19" x14ac:dyDescent="0.25">
      <c r="A179" s="63"/>
      <c r="B179" s="64"/>
      <c r="C179" s="63"/>
      <c r="D179" s="32" t="s">
        <v>72</v>
      </c>
      <c r="E179" s="33">
        <f>SUM(E178)</f>
        <v>0</v>
      </c>
      <c r="F179" s="33">
        <f t="shared" ref="F179:S179" si="50">SUM(F178)</f>
        <v>0</v>
      </c>
      <c r="G179" s="33">
        <f t="shared" si="50"/>
        <v>0</v>
      </c>
      <c r="H179" s="33">
        <f t="shared" si="50"/>
        <v>0</v>
      </c>
      <c r="I179" s="33">
        <f t="shared" si="50"/>
        <v>0</v>
      </c>
      <c r="J179" s="33">
        <f t="shared" si="50"/>
        <v>0</v>
      </c>
      <c r="K179" s="33">
        <f t="shared" si="50"/>
        <v>0</v>
      </c>
      <c r="L179" s="33">
        <f t="shared" si="50"/>
        <v>0</v>
      </c>
      <c r="M179" s="33">
        <f t="shared" si="50"/>
        <v>0</v>
      </c>
      <c r="N179" s="33">
        <f t="shared" si="50"/>
        <v>0</v>
      </c>
      <c r="O179" s="33">
        <f t="shared" si="50"/>
        <v>0</v>
      </c>
      <c r="P179" s="33">
        <f t="shared" si="50"/>
        <v>0</v>
      </c>
      <c r="Q179" s="33">
        <f t="shared" si="50"/>
        <v>0</v>
      </c>
      <c r="R179" s="33">
        <f t="shared" si="50"/>
        <v>0</v>
      </c>
      <c r="S179" s="33">
        <f t="shared" si="50"/>
        <v>0</v>
      </c>
    </row>
    <row r="180" spans="1:19" x14ac:dyDescent="0.25">
      <c r="A180" s="65"/>
      <c r="B180" s="34"/>
      <c r="C180" s="65"/>
      <c r="D180" s="34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</row>
    <row r="181" spans="1:19" ht="45" x14ac:dyDescent="0.25">
      <c r="A181" s="62">
        <v>7</v>
      </c>
      <c r="B181" s="62" t="s">
        <v>133</v>
      </c>
      <c r="C181" s="61">
        <v>701</v>
      </c>
      <c r="D181" s="62" t="s">
        <v>134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</row>
    <row r="182" spans="1:19" ht="45" x14ac:dyDescent="0.25">
      <c r="A182" s="62">
        <v>7</v>
      </c>
      <c r="B182" s="62" t="s">
        <v>133</v>
      </c>
      <c r="C182" s="61">
        <v>702</v>
      </c>
      <c r="D182" s="62" t="s">
        <v>135</v>
      </c>
      <c r="E182" s="25">
        <v>0</v>
      </c>
      <c r="F182" s="25"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5">
        <v>0</v>
      </c>
    </row>
    <row r="183" spans="1:19" x14ac:dyDescent="0.25">
      <c r="A183" s="63"/>
      <c r="B183" s="64"/>
      <c r="C183" s="63"/>
      <c r="D183" s="32" t="s">
        <v>85</v>
      </c>
      <c r="E183" s="33">
        <f>SUM(E181:E182)</f>
        <v>0</v>
      </c>
      <c r="F183" s="33">
        <f t="shared" ref="F183" si="51">SUM(F181:F182)</f>
        <v>0</v>
      </c>
      <c r="G183" s="33">
        <f t="shared" ref="G183" si="52">SUM(G181:G182)</f>
        <v>0</v>
      </c>
      <c r="H183" s="33">
        <f t="shared" ref="H183" si="53">SUM(H181:H182)</f>
        <v>0</v>
      </c>
      <c r="I183" s="33">
        <f t="shared" ref="I183" si="54">SUM(I181:I182)</f>
        <v>0</v>
      </c>
      <c r="J183" s="33">
        <f t="shared" ref="J183" si="55">SUM(J181:J182)</f>
        <v>0</v>
      </c>
      <c r="K183" s="33">
        <f t="shared" ref="K183" si="56">SUM(K181:K182)</f>
        <v>0</v>
      </c>
      <c r="L183" s="33">
        <f t="shared" ref="L183" si="57">SUM(L181:L182)</f>
        <v>0</v>
      </c>
      <c r="M183" s="33">
        <f t="shared" ref="M183" si="58">SUM(M181:M182)</f>
        <v>0</v>
      </c>
      <c r="N183" s="33">
        <f t="shared" ref="N183" si="59">SUM(N181:N182)</f>
        <v>0</v>
      </c>
      <c r="O183" s="33">
        <f t="shared" ref="O183" si="60">SUM(O181:O182)</f>
        <v>0</v>
      </c>
      <c r="P183" s="33">
        <f t="shared" ref="P183" si="61">SUM(P181:P182)</f>
        <v>0</v>
      </c>
      <c r="Q183" s="33">
        <f t="shared" ref="Q183" si="62">SUM(Q181:Q182)</f>
        <v>0</v>
      </c>
      <c r="R183" s="33">
        <f t="shared" ref="R183" si="63">SUM(R181:R182)</f>
        <v>0</v>
      </c>
      <c r="S183" s="33">
        <f t="shared" ref="S183" si="64">SUM(S181:S182)</f>
        <v>0</v>
      </c>
    </row>
    <row r="184" spans="1:19" s="72" customFormat="1" ht="12.75" x14ac:dyDescent="0.25">
      <c r="A184" s="66"/>
      <c r="B184" s="67"/>
      <c r="C184" s="66"/>
      <c r="D184" s="67" t="s">
        <v>97</v>
      </c>
      <c r="E184" s="68">
        <f>E156+E163+E169+E176+E179+E183</f>
        <v>0</v>
      </c>
      <c r="F184" s="68">
        <f t="shared" ref="F184:S184" si="65">F156+F163+F169+F176+F179+F183</f>
        <v>28395.5</v>
      </c>
      <c r="G184" s="68">
        <f t="shared" si="65"/>
        <v>5602</v>
      </c>
      <c r="H184" s="69">
        <f t="shared" si="65"/>
        <v>13818.19</v>
      </c>
      <c r="I184" s="69">
        <f t="shared" si="65"/>
        <v>17914.14</v>
      </c>
      <c r="J184" s="69">
        <f t="shared" si="65"/>
        <v>412.13</v>
      </c>
      <c r="K184" s="70">
        <f t="shared" si="65"/>
        <v>0</v>
      </c>
      <c r="L184" s="70">
        <f t="shared" si="65"/>
        <v>0</v>
      </c>
      <c r="M184" s="70">
        <f t="shared" si="65"/>
        <v>0</v>
      </c>
      <c r="N184" s="71">
        <f t="shared" si="65"/>
        <v>0</v>
      </c>
      <c r="O184" s="71">
        <f t="shared" si="65"/>
        <v>0</v>
      </c>
      <c r="P184" s="71">
        <f t="shared" si="65"/>
        <v>0</v>
      </c>
      <c r="Q184" s="86">
        <f t="shared" si="65"/>
        <v>0</v>
      </c>
      <c r="R184" s="86">
        <f t="shared" si="65"/>
        <v>0</v>
      </c>
      <c r="S184" s="86">
        <f t="shared" si="65"/>
        <v>0</v>
      </c>
    </row>
    <row r="188" spans="1:19" ht="25.5" customHeight="1" x14ac:dyDescent="0.25">
      <c r="E188" s="41">
        <v>50</v>
      </c>
      <c r="F188" s="42" t="s">
        <v>151</v>
      </c>
      <c r="G188" s="43"/>
      <c r="H188" s="44">
        <v>60</v>
      </c>
      <c r="I188" s="78" t="s">
        <v>152</v>
      </c>
      <c r="J188" s="79"/>
      <c r="K188" s="47">
        <v>99</v>
      </c>
      <c r="L188" s="80" t="s">
        <v>153</v>
      </c>
      <c r="M188" s="81"/>
    </row>
    <row r="189" spans="1:19" x14ac:dyDescent="0.25">
      <c r="A189" s="22"/>
      <c r="B189" s="77"/>
      <c r="C189" s="22"/>
      <c r="D189" s="77"/>
      <c r="E189" s="54" t="s">
        <v>96</v>
      </c>
      <c r="F189" s="54"/>
      <c r="G189" s="22"/>
      <c r="H189" s="54" t="s">
        <v>96</v>
      </c>
      <c r="I189" s="54"/>
      <c r="J189" s="22"/>
      <c r="K189" s="54" t="s">
        <v>96</v>
      </c>
      <c r="L189" s="54"/>
      <c r="M189" s="22"/>
    </row>
    <row r="190" spans="1:19" s="60" customFormat="1" x14ac:dyDescent="0.25">
      <c r="A190" s="53" t="s">
        <v>94</v>
      </c>
      <c r="B190" s="53"/>
      <c r="C190" s="54" t="s">
        <v>95</v>
      </c>
      <c r="D190" s="54"/>
      <c r="E190" s="59" t="s">
        <v>105</v>
      </c>
      <c r="F190" s="59" t="s">
        <v>106</v>
      </c>
      <c r="G190" s="59" t="s">
        <v>4</v>
      </c>
      <c r="H190" s="59" t="s">
        <v>105</v>
      </c>
      <c r="I190" s="59" t="s">
        <v>106</v>
      </c>
      <c r="J190" s="59" t="s">
        <v>4</v>
      </c>
      <c r="K190" s="59" t="s">
        <v>105</v>
      </c>
      <c r="L190" s="59" t="s">
        <v>106</v>
      </c>
      <c r="M190" s="59" t="s">
        <v>4</v>
      </c>
    </row>
    <row r="191" spans="1:19" ht="30" x14ac:dyDescent="0.25">
      <c r="A191" s="62">
        <v>1</v>
      </c>
      <c r="B191" s="62" t="s">
        <v>107</v>
      </c>
      <c r="C191" s="61">
        <v>101</v>
      </c>
      <c r="D191" s="62" t="s">
        <v>108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</row>
    <row r="192" spans="1:19" ht="30" x14ac:dyDescent="0.25">
      <c r="A192" s="62">
        <v>1</v>
      </c>
      <c r="B192" s="62" t="s">
        <v>107</v>
      </c>
      <c r="C192" s="61">
        <v>102</v>
      </c>
      <c r="D192" s="62" t="s">
        <v>109</v>
      </c>
      <c r="E192" s="25">
        <v>0</v>
      </c>
      <c r="F192" s="25"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</row>
    <row r="193" spans="1:13" ht="30" x14ac:dyDescent="0.25">
      <c r="A193" s="62">
        <v>1</v>
      </c>
      <c r="B193" s="62" t="s">
        <v>107</v>
      </c>
      <c r="C193" s="61">
        <v>103</v>
      </c>
      <c r="D193" s="62" t="s">
        <v>110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</row>
    <row r="194" spans="1:13" ht="30" x14ac:dyDescent="0.25">
      <c r="A194" s="62">
        <v>1</v>
      </c>
      <c r="B194" s="62" t="s">
        <v>107</v>
      </c>
      <c r="C194" s="61">
        <v>104</v>
      </c>
      <c r="D194" s="62" t="s">
        <v>27</v>
      </c>
      <c r="E194" s="25">
        <v>0</v>
      </c>
      <c r="F194" s="25"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</row>
    <row r="195" spans="1:13" ht="45" x14ac:dyDescent="0.25">
      <c r="A195" s="62">
        <v>1</v>
      </c>
      <c r="B195" s="62" t="s">
        <v>107</v>
      </c>
      <c r="C195" s="61">
        <v>105</v>
      </c>
      <c r="D195" s="62" t="s">
        <v>111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</row>
    <row r="196" spans="1:13" ht="30" x14ac:dyDescent="0.25">
      <c r="A196" s="62">
        <v>1</v>
      </c>
      <c r="B196" s="62" t="s">
        <v>107</v>
      </c>
      <c r="C196" s="61">
        <v>106</v>
      </c>
      <c r="D196" s="62" t="s">
        <v>112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</row>
    <row r="197" spans="1:13" ht="30" x14ac:dyDescent="0.25">
      <c r="A197" s="62">
        <v>1</v>
      </c>
      <c r="B197" s="62" t="s">
        <v>107</v>
      </c>
      <c r="C197" s="61">
        <v>107</v>
      </c>
      <c r="D197" s="62" t="s">
        <v>113</v>
      </c>
      <c r="E197" s="25">
        <v>8763.4699999999993</v>
      </c>
      <c r="F197" s="25">
        <v>0</v>
      </c>
      <c r="G197" s="25">
        <v>8763.4699999999993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</row>
    <row r="198" spans="1:13" ht="30" x14ac:dyDescent="0.25">
      <c r="A198" s="62">
        <v>1</v>
      </c>
      <c r="B198" s="62" t="s">
        <v>107</v>
      </c>
      <c r="C198" s="61">
        <v>108</v>
      </c>
      <c r="D198" s="62" t="s">
        <v>114</v>
      </c>
      <c r="E198" s="25">
        <v>0</v>
      </c>
      <c r="F198" s="25"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</row>
    <row r="199" spans="1:13" ht="45" x14ac:dyDescent="0.25">
      <c r="A199" s="62">
        <v>1</v>
      </c>
      <c r="B199" s="62" t="s">
        <v>107</v>
      </c>
      <c r="C199" s="61">
        <v>109</v>
      </c>
      <c r="D199" s="62" t="s">
        <v>115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</row>
    <row r="200" spans="1:13" ht="30" x14ac:dyDescent="0.25">
      <c r="A200" s="62">
        <v>1</v>
      </c>
      <c r="B200" s="62" t="s">
        <v>107</v>
      </c>
      <c r="C200" s="61">
        <v>110</v>
      </c>
      <c r="D200" s="62" t="s">
        <v>116</v>
      </c>
      <c r="E200" s="25">
        <v>0</v>
      </c>
      <c r="F200" s="25">
        <v>0</v>
      </c>
      <c r="G200" s="25">
        <v>0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0</v>
      </c>
    </row>
    <row r="201" spans="1:13" x14ac:dyDescent="0.25">
      <c r="A201" s="63"/>
      <c r="B201" s="64"/>
      <c r="C201" s="63"/>
      <c r="D201" s="32" t="s">
        <v>26</v>
      </c>
      <c r="E201" s="33">
        <f>SUM(E191:E200)</f>
        <v>8763.4699999999993</v>
      </c>
      <c r="F201" s="33">
        <f t="shared" ref="F201:M201" si="66">SUM(F191:F200)</f>
        <v>0</v>
      </c>
      <c r="G201" s="33">
        <f t="shared" si="66"/>
        <v>8763.4699999999993</v>
      </c>
      <c r="H201" s="33">
        <f t="shared" si="66"/>
        <v>0</v>
      </c>
      <c r="I201" s="33">
        <f t="shared" si="66"/>
        <v>0</v>
      </c>
      <c r="J201" s="33">
        <f t="shared" si="66"/>
        <v>0</v>
      </c>
      <c r="K201" s="33">
        <f t="shared" si="66"/>
        <v>0</v>
      </c>
      <c r="L201" s="33">
        <f t="shared" si="66"/>
        <v>0</v>
      </c>
      <c r="M201" s="33">
        <f t="shared" si="66"/>
        <v>0</v>
      </c>
    </row>
    <row r="202" spans="1:13" x14ac:dyDescent="0.25">
      <c r="A202" s="65"/>
      <c r="B202" s="34"/>
      <c r="C202" s="65"/>
      <c r="D202" s="34"/>
      <c r="E202" s="35"/>
      <c r="F202" s="35"/>
      <c r="G202" s="35"/>
      <c r="H202" s="35"/>
      <c r="I202" s="35"/>
      <c r="J202" s="35"/>
      <c r="K202" s="35"/>
      <c r="L202" s="35"/>
      <c r="M202" s="35"/>
    </row>
    <row r="203" spans="1:13" ht="45" x14ac:dyDescent="0.25">
      <c r="A203" s="62">
        <v>2</v>
      </c>
      <c r="B203" s="62" t="s">
        <v>117</v>
      </c>
      <c r="C203" s="61">
        <v>201</v>
      </c>
      <c r="D203" s="62" t="s">
        <v>118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</row>
    <row r="204" spans="1:13" ht="45" x14ac:dyDescent="0.25">
      <c r="A204" s="62">
        <v>2</v>
      </c>
      <c r="B204" s="62" t="s">
        <v>117</v>
      </c>
      <c r="C204" s="61">
        <v>202</v>
      </c>
      <c r="D204" s="62" t="s">
        <v>119</v>
      </c>
      <c r="E204" s="25">
        <v>0</v>
      </c>
      <c r="F204" s="25"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</row>
    <row r="205" spans="1:13" ht="30" x14ac:dyDescent="0.25">
      <c r="A205" s="62">
        <v>2</v>
      </c>
      <c r="B205" s="62" t="s">
        <v>117</v>
      </c>
      <c r="C205" s="61">
        <v>203</v>
      </c>
      <c r="D205" s="62" t="s">
        <v>55</v>
      </c>
      <c r="E205" s="25">
        <v>0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</row>
    <row r="206" spans="1:13" ht="30" x14ac:dyDescent="0.25">
      <c r="A206" s="62">
        <v>2</v>
      </c>
      <c r="B206" s="62" t="s">
        <v>117</v>
      </c>
      <c r="C206" s="61">
        <v>204</v>
      </c>
      <c r="D206" s="62" t="s">
        <v>57</v>
      </c>
      <c r="E206" s="25">
        <v>0</v>
      </c>
      <c r="F206" s="25"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</row>
    <row r="207" spans="1:13" ht="30" x14ac:dyDescent="0.25">
      <c r="A207" s="62">
        <v>2</v>
      </c>
      <c r="B207" s="62" t="s">
        <v>117</v>
      </c>
      <c r="C207" s="61">
        <v>205</v>
      </c>
      <c r="D207" s="62" t="s">
        <v>120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</row>
    <row r="208" spans="1:13" x14ac:dyDescent="0.25">
      <c r="A208" s="63"/>
      <c r="B208" s="64"/>
      <c r="C208" s="63"/>
      <c r="D208" s="32" t="s">
        <v>38</v>
      </c>
      <c r="E208" s="33">
        <f>SUM(E203:E207)</f>
        <v>0</v>
      </c>
      <c r="F208" s="33">
        <f t="shared" ref="F208:M208" si="67">SUM(F203:F207)</f>
        <v>0</v>
      </c>
      <c r="G208" s="33">
        <f t="shared" si="67"/>
        <v>0</v>
      </c>
      <c r="H208" s="33">
        <f t="shared" si="67"/>
        <v>0</v>
      </c>
      <c r="I208" s="33">
        <f t="shared" si="67"/>
        <v>0</v>
      </c>
      <c r="J208" s="33">
        <f t="shared" si="67"/>
        <v>0</v>
      </c>
      <c r="K208" s="33">
        <f t="shared" si="67"/>
        <v>0</v>
      </c>
      <c r="L208" s="33">
        <f t="shared" si="67"/>
        <v>0</v>
      </c>
      <c r="M208" s="33">
        <f t="shared" si="67"/>
        <v>0</v>
      </c>
    </row>
    <row r="209" spans="1:13" x14ac:dyDescent="0.25">
      <c r="A209" s="65"/>
      <c r="B209" s="34"/>
      <c r="C209" s="65"/>
      <c r="D209" s="34"/>
      <c r="E209" s="35"/>
      <c r="F209" s="35"/>
      <c r="G209" s="35"/>
      <c r="H209" s="35"/>
      <c r="I209" s="35"/>
      <c r="J209" s="35"/>
      <c r="K209" s="35"/>
      <c r="L209" s="35"/>
      <c r="M209" s="35"/>
    </row>
    <row r="210" spans="1:13" ht="60" x14ac:dyDescent="0.25">
      <c r="A210" s="62">
        <v>3</v>
      </c>
      <c r="B210" s="62" t="s">
        <v>121</v>
      </c>
      <c r="C210" s="61">
        <v>301</v>
      </c>
      <c r="D210" s="62" t="s">
        <v>122</v>
      </c>
      <c r="E210" s="25">
        <v>0</v>
      </c>
      <c r="F210" s="25">
        <v>0</v>
      </c>
      <c r="G210" s="25">
        <v>0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</row>
    <row r="211" spans="1:13" ht="60" x14ac:dyDescent="0.25">
      <c r="A211" s="62">
        <v>3</v>
      </c>
      <c r="B211" s="62" t="s">
        <v>121</v>
      </c>
      <c r="C211" s="61">
        <v>302</v>
      </c>
      <c r="D211" s="62" t="s">
        <v>123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</row>
    <row r="212" spans="1:13" ht="60" x14ac:dyDescent="0.25">
      <c r="A212" s="62">
        <v>3</v>
      </c>
      <c r="B212" s="62" t="s">
        <v>121</v>
      </c>
      <c r="C212" s="61">
        <v>303</v>
      </c>
      <c r="D212" s="62" t="s">
        <v>124</v>
      </c>
      <c r="E212" s="25">
        <v>0</v>
      </c>
      <c r="F212" s="25">
        <v>0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</row>
    <row r="213" spans="1:13" ht="60" x14ac:dyDescent="0.25">
      <c r="A213" s="62">
        <v>3</v>
      </c>
      <c r="B213" s="62" t="s">
        <v>121</v>
      </c>
      <c r="C213" s="61">
        <v>304</v>
      </c>
      <c r="D213" s="62" t="s">
        <v>125</v>
      </c>
      <c r="E213" s="25">
        <v>0</v>
      </c>
      <c r="F213" s="25">
        <v>0</v>
      </c>
      <c r="G213" s="25">
        <v>0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</row>
    <row r="214" spans="1:13" x14ac:dyDescent="0.25">
      <c r="A214" s="63"/>
      <c r="B214" s="64"/>
      <c r="C214" s="63"/>
      <c r="D214" s="32" t="s">
        <v>50</v>
      </c>
      <c r="E214" s="33">
        <f>SUM(E210:E213)</f>
        <v>0</v>
      </c>
      <c r="F214" s="33">
        <f t="shared" ref="F214:M214" si="68">SUM(F210:F213)</f>
        <v>0</v>
      </c>
      <c r="G214" s="33">
        <f t="shared" si="68"/>
        <v>0</v>
      </c>
      <c r="H214" s="33">
        <f t="shared" si="68"/>
        <v>0</v>
      </c>
      <c r="I214" s="33">
        <f t="shared" si="68"/>
        <v>0</v>
      </c>
      <c r="J214" s="33">
        <f t="shared" si="68"/>
        <v>0</v>
      </c>
      <c r="K214" s="33">
        <f t="shared" si="68"/>
        <v>0</v>
      </c>
      <c r="L214" s="33">
        <f t="shared" si="68"/>
        <v>0</v>
      </c>
      <c r="M214" s="33">
        <f t="shared" si="68"/>
        <v>0</v>
      </c>
    </row>
    <row r="215" spans="1:13" x14ac:dyDescent="0.25">
      <c r="A215" s="65"/>
      <c r="B215" s="34"/>
      <c r="C215" s="65"/>
      <c r="D215" s="34"/>
      <c r="E215" s="35"/>
      <c r="F215" s="35"/>
      <c r="G215" s="35"/>
      <c r="H215" s="35"/>
      <c r="I215" s="35"/>
      <c r="J215" s="35"/>
      <c r="K215" s="35"/>
      <c r="L215" s="35"/>
      <c r="M215" s="35"/>
    </row>
    <row r="216" spans="1:13" ht="30" x14ac:dyDescent="0.25">
      <c r="A216" s="62">
        <v>4</v>
      </c>
      <c r="B216" s="62" t="s">
        <v>126</v>
      </c>
      <c r="C216" s="61">
        <v>401</v>
      </c>
      <c r="D216" s="62" t="s">
        <v>127</v>
      </c>
      <c r="E216" s="25">
        <v>0</v>
      </c>
      <c r="F216" s="25">
        <v>0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</row>
    <row r="217" spans="1:13" ht="30" x14ac:dyDescent="0.25">
      <c r="A217" s="62">
        <v>4</v>
      </c>
      <c r="B217" s="62" t="s">
        <v>126</v>
      </c>
      <c r="C217" s="61">
        <v>402</v>
      </c>
      <c r="D217" s="62" t="s">
        <v>128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</row>
    <row r="218" spans="1:13" ht="60" x14ac:dyDescent="0.25">
      <c r="A218" s="62">
        <v>4</v>
      </c>
      <c r="B218" s="62" t="s">
        <v>126</v>
      </c>
      <c r="C218" s="61">
        <v>403</v>
      </c>
      <c r="D218" s="62" t="s">
        <v>129</v>
      </c>
      <c r="E218" s="25">
        <v>33511.19</v>
      </c>
      <c r="F218" s="25">
        <v>0</v>
      </c>
      <c r="G218" s="25">
        <v>33511.19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</row>
    <row r="219" spans="1:13" ht="45" x14ac:dyDescent="0.25">
      <c r="A219" s="62">
        <v>4</v>
      </c>
      <c r="B219" s="62" t="s">
        <v>126</v>
      </c>
      <c r="C219" s="61">
        <v>404</v>
      </c>
      <c r="D219" s="62" t="s">
        <v>130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</row>
    <row r="220" spans="1:13" ht="30" x14ac:dyDescent="0.25">
      <c r="A220" s="62">
        <v>4</v>
      </c>
      <c r="B220" s="62" t="s">
        <v>126</v>
      </c>
      <c r="C220" s="61">
        <v>405</v>
      </c>
      <c r="D220" s="62" t="s">
        <v>154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</row>
    <row r="221" spans="1:13" x14ac:dyDescent="0.25">
      <c r="A221" s="63"/>
      <c r="B221" s="64"/>
      <c r="C221" s="63"/>
      <c r="D221" s="32" t="s">
        <v>62</v>
      </c>
      <c r="E221" s="33">
        <f>SUM(E216:E220)</f>
        <v>33511.19</v>
      </c>
      <c r="F221" s="33">
        <f t="shared" ref="F221:M221" si="69">SUM(F216:F220)</f>
        <v>0</v>
      </c>
      <c r="G221" s="33">
        <f t="shared" si="69"/>
        <v>33511.19</v>
      </c>
      <c r="H221" s="33">
        <f t="shared" si="69"/>
        <v>0</v>
      </c>
      <c r="I221" s="33">
        <f t="shared" si="69"/>
        <v>0</v>
      </c>
      <c r="J221" s="33">
        <f t="shared" si="69"/>
        <v>0</v>
      </c>
      <c r="K221" s="33">
        <f t="shared" si="69"/>
        <v>0</v>
      </c>
      <c r="L221" s="33">
        <f t="shared" si="69"/>
        <v>0</v>
      </c>
      <c r="M221" s="33">
        <f t="shared" si="69"/>
        <v>0</v>
      </c>
    </row>
    <row r="222" spans="1:13" x14ac:dyDescent="0.25">
      <c r="A222" s="65"/>
      <c r="B222" s="34"/>
      <c r="C222" s="65"/>
      <c r="D222" s="34"/>
      <c r="E222" s="35"/>
      <c r="F222" s="35"/>
      <c r="G222" s="35"/>
      <c r="H222" s="35"/>
      <c r="I222" s="35"/>
      <c r="J222" s="35"/>
      <c r="K222" s="35"/>
      <c r="L222" s="35"/>
      <c r="M222" s="35"/>
    </row>
    <row r="223" spans="1:13" ht="75" x14ac:dyDescent="0.25">
      <c r="A223" s="62">
        <v>5</v>
      </c>
      <c r="B223" s="62" t="s">
        <v>131</v>
      </c>
      <c r="C223" s="61">
        <v>501</v>
      </c>
      <c r="D223" s="62" t="s">
        <v>132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</row>
    <row r="224" spans="1:13" x14ac:dyDescent="0.25">
      <c r="A224" s="63"/>
      <c r="B224" s="64"/>
      <c r="C224" s="63"/>
      <c r="D224" s="32" t="s">
        <v>72</v>
      </c>
      <c r="E224" s="33">
        <f>SUM(E223)</f>
        <v>0</v>
      </c>
      <c r="F224" s="33">
        <f t="shared" ref="F224:M224" si="70">SUM(F223)</f>
        <v>0</v>
      </c>
      <c r="G224" s="33">
        <f t="shared" si="70"/>
        <v>0</v>
      </c>
      <c r="H224" s="33">
        <f t="shared" si="70"/>
        <v>0</v>
      </c>
      <c r="I224" s="33">
        <f t="shared" si="70"/>
        <v>0</v>
      </c>
      <c r="J224" s="33">
        <f t="shared" si="70"/>
        <v>0</v>
      </c>
      <c r="K224" s="33">
        <f t="shared" si="70"/>
        <v>0</v>
      </c>
      <c r="L224" s="33">
        <f t="shared" si="70"/>
        <v>0</v>
      </c>
      <c r="M224" s="33">
        <f t="shared" si="70"/>
        <v>0</v>
      </c>
    </row>
    <row r="225" spans="1:13" x14ac:dyDescent="0.25">
      <c r="A225" s="65"/>
      <c r="B225" s="34"/>
      <c r="C225" s="65"/>
      <c r="D225" s="34"/>
      <c r="E225" s="35"/>
      <c r="F225" s="35"/>
      <c r="G225" s="35"/>
      <c r="H225" s="35"/>
      <c r="I225" s="35"/>
      <c r="J225" s="35"/>
      <c r="K225" s="35"/>
      <c r="L225" s="35"/>
      <c r="M225" s="35"/>
    </row>
    <row r="226" spans="1:13" ht="45" x14ac:dyDescent="0.25">
      <c r="A226" s="62">
        <v>7</v>
      </c>
      <c r="B226" s="62" t="s">
        <v>133</v>
      </c>
      <c r="C226" s="61">
        <v>701</v>
      </c>
      <c r="D226" s="62" t="s">
        <v>134</v>
      </c>
      <c r="E226" s="25">
        <v>0</v>
      </c>
      <c r="F226" s="25">
        <v>0</v>
      </c>
      <c r="G226" s="25">
        <v>0</v>
      </c>
      <c r="H226" s="25">
        <v>0</v>
      </c>
      <c r="I226" s="25">
        <v>0</v>
      </c>
      <c r="J226" s="25">
        <v>0</v>
      </c>
      <c r="K226" s="25">
        <v>3935905.79</v>
      </c>
      <c r="L226" s="25">
        <v>0</v>
      </c>
      <c r="M226" s="25">
        <v>3908795.98</v>
      </c>
    </row>
    <row r="227" spans="1:13" ht="45" x14ac:dyDescent="0.25">
      <c r="A227" s="62">
        <v>7</v>
      </c>
      <c r="B227" s="62" t="s">
        <v>133</v>
      </c>
      <c r="C227" s="61">
        <v>702</v>
      </c>
      <c r="D227" s="62" t="s">
        <v>135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402278.86</v>
      </c>
      <c r="L227" s="25">
        <v>0</v>
      </c>
      <c r="M227" s="25">
        <v>446886.45</v>
      </c>
    </row>
    <row r="228" spans="1:13" x14ac:dyDescent="0.25">
      <c r="A228" s="63"/>
      <c r="B228" s="64"/>
      <c r="C228" s="63"/>
      <c r="D228" s="32" t="s">
        <v>85</v>
      </c>
      <c r="E228" s="33">
        <f>SUM(E226:E227)</f>
        <v>0</v>
      </c>
      <c r="F228" s="33">
        <f t="shared" ref="F228" si="71">SUM(F226:F227)</f>
        <v>0</v>
      </c>
      <c r="G228" s="33">
        <f t="shared" ref="G228" si="72">SUM(G226:G227)</f>
        <v>0</v>
      </c>
      <c r="H228" s="33">
        <f t="shared" ref="H228" si="73">SUM(H226:H227)</f>
        <v>0</v>
      </c>
      <c r="I228" s="33">
        <f t="shared" ref="I228" si="74">SUM(I226:I227)</f>
        <v>0</v>
      </c>
      <c r="J228" s="33">
        <f t="shared" ref="J228" si="75">SUM(J226:J227)</f>
        <v>0</v>
      </c>
      <c r="K228" s="33">
        <f t="shared" ref="K228" si="76">SUM(K226:K227)</f>
        <v>4338184.6500000004</v>
      </c>
      <c r="L228" s="33">
        <f t="shared" ref="L228" si="77">SUM(L226:L227)</f>
        <v>0</v>
      </c>
      <c r="M228" s="33">
        <f t="shared" ref="M228" si="78">SUM(M226:M227)</f>
        <v>4355682.43</v>
      </c>
    </row>
    <row r="229" spans="1:13" s="72" customFormat="1" ht="12.75" x14ac:dyDescent="0.25">
      <c r="A229" s="66"/>
      <c r="B229" s="67"/>
      <c r="C229" s="66"/>
      <c r="D229" s="67" t="s">
        <v>97</v>
      </c>
      <c r="E229" s="68">
        <f>E201+E208+E214+E221+E224+E228</f>
        <v>42274.66</v>
      </c>
      <c r="F229" s="68">
        <f t="shared" ref="F229:M229" si="79">F201+F208+F214+F221+F224+F228</f>
        <v>0</v>
      </c>
      <c r="G229" s="68">
        <f t="shared" si="79"/>
        <v>42274.66</v>
      </c>
      <c r="H229" s="69">
        <f t="shared" si="79"/>
        <v>0</v>
      </c>
      <c r="I229" s="69">
        <f t="shared" si="79"/>
        <v>0</v>
      </c>
      <c r="J229" s="69">
        <f t="shared" si="79"/>
        <v>0</v>
      </c>
      <c r="K229" s="70">
        <f t="shared" si="79"/>
        <v>4338184.6500000004</v>
      </c>
      <c r="L229" s="70">
        <f t="shared" si="79"/>
        <v>0</v>
      </c>
      <c r="M229" s="70">
        <f t="shared" si="79"/>
        <v>4355682.43</v>
      </c>
    </row>
    <row r="231" spans="1:13" x14ac:dyDescent="0.25">
      <c r="D231" s="82" t="s">
        <v>98</v>
      </c>
      <c r="E231" s="25">
        <f>E49+K49+N49+Q49+E94+H94+K94+N94+Q94+E139+H139+K139+N139+Q139+E184+H184+K184+N184+Q184+E229+H229+K229</f>
        <v>30088056.050000004</v>
      </c>
      <c r="F231" s="25">
        <f>F49+L49+O49+R49+F94+I94+L94+O94+R94+F139+I139+L139+O139+R139+F184+I184+L184+O184+R184+F229+I229+L229</f>
        <v>9359835.1000000015</v>
      </c>
      <c r="G231" s="25">
        <f>G49+M49+P49+S49+G94+J94+M94+P94+S94+G139+J139+M139+P139+S139+G184+J184+M184+P184+S184+G229+J229+M229</f>
        <v>30846081.48</v>
      </c>
    </row>
    <row r="232" spans="1:13" ht="51" x14ac:dyDescent="0.25">
      <c r="D232" s="82" t="s">
        <v>99</v>
      </c>
      <c r="E232" s="25">
        <v>3651171.56</v>
      </c>
      <c r="F232" s="25"/>
      <c r="G232" s="25">
        <v>25438586.399999999</v>
      </c>
    </row>
  </sheetData>
  <mergeCells count="78">
    <mergeCell ref="A190:B190"/>
    <mergeCell ref="C190:D190"/>
    <mergeCell ref="C3:G3"/>
    <mergeCell ref="C4:G4"/>
    <mergeCell ref="F188:G188"/>
    <mergeCell ref="I188:J188"/>
    <mergeCell ref="L188:M188"/>
    <mergeCell ref="E189:F189"/>
    <mergeCell ref="H189:I189"/>
    <mergeCell ref="K189:L189"/>
    <mergeCell ref="M144:M145"/>
    <mergeCell ref="N144:O144"/>
    <mergeCell ref="P144:P145"/>
    <mergeCell ref="Q144:R144"/>
    <mergeCell ref="S144:S145"/>
    <mergeCell ref="A145:B145"/>
    <mergeCell ref="C145:D145"/>
    <mergeCell ref="F143:G143"/>
    <mergeCell ref="I143:J143"/>
    <mergeCell ref="L143:M143"/>
    <mergeCell ref="O143:P143"/>
    <mergeCell ref="R143:S143"/>
    <mergeCell ref="E144:F144"/>
    <mergeCell ref="G144:G145"/>
    <mergeCell ref="H144:I144"/>
    <mergeCell ref="J144:J145"/>
    <mergeCell ref="K144:L144"/>
    <mergeCell ref="M99:M100"/>
    <mergeCell ref="N99:O99"/>
    <mergeCell ref="P99:P100"/>
    <mergeCell ref="Q99:R99"/>
    <mergeCell ref="S99:S100"/>
    <mergeCell ref="A100:B100"/>
    <mergeCell ref="C100:D100"/>
    <mergeCell ref="F98:G98"/>
    <mergeCell ref="I98:J98"/>
    <mergeCell ref="L98:M98"/>
    <mergeCell ref="O98:P98"/>
    <mergeCell ref="R98:S98"/>
    <mergeCell ref="E99:F99"/>
    <mergeCell ref="G99:G100"/>
    <mergeCell ref="H99:I99"/>
    <mergeCell ref="J99:J100"/>
    <mergeCell ref="K99:L99"/>
    <mergeCell ref="N54:O54"/>
    <mergeCell ref="P54:P55"/>
    <mergeCell ref="Q54:R54"/>
    <mergeCell ref="S54:S55"/>
    <mergeCell ref="A55:B55"/>
    <mergeCell ref="C55:D55"/>
    <mergeCell ref="E54:F54"/>
    <mergeCell ref="G54:G55"/>
    <mergeCell ref="H54:I54"/>
    <mergeCell ref="J54:J55"/>
    <mergeCell ref="K54:L54"/>
    <mergeCell ref="M54:M55"/>
    <mergeCell ref="S9:S10"/>
    <mergeCell ref="F53:G53"/>
    <mergeCell ref="I53:J53"/>
    <mergeCell ref="L53:M53"/>
    <mergeCell ref="O53:P53"/>
    <mergeCell ref="R53:S53"/>
    <mergeCell ref="J9:J10"/>
    <mergeCell ref="K9:L9"/>
    <mergeCell ref="M9:M10"/>
    <mergeCell ref="N9:O9"/>
    <mergeCell ref="P9:P10"/>
    <mergeCell ref="Q9:R9"/>
    <mergeCell ref="F8:G8"/>
    <mergeCell ref="I8:J8"/>
    <mergeCell ref="L8:M8"/>
    <mergeCell ref="O8:P8"/>
    <mergeCell ref="R8:S8"/>
    <mergeCell ref="A9:B9"/>
    <mergeCell ref="C9:D9"/>
    <mergeCell ref="E9:F9"/>
    <mergeCell ref="G9:G10"/>
    <mergeCell ref="H9:I9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Entrate</vt:lpstr>
      <vt:lpstr>Spesa</vt:lpstr>
      <vt:lpstr>Spesa!Titoli_stampa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Pusceddu</dc:creator>
  <cp:lastModifiedBy>Anna Pusceddu</cp:lastModifiedBy>
  <cp:lastPrinted>2020-05-06T11:27:27Z</cp:lastPrinted>
  <dcterms:created xsi:type="dcterms:W3CDTF">2020-05-06T10:48:46Z</dcterms:created>
  <dcterms:modified xsi:type="dcterms:W3CDTF">2020-05-06T11:27:57Z</dcterms:modified>
</cp:coreProperties>
</file>